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" yWindow="5235" windowWidth="17250" windowHeight="5175" tabRatio="601"/>
  </bookViews>
  <sheets>
    <sheet name="Financial Data" sheetId="2" r:id="rId1"/>
    <sheet name="Sheet3" sheetId="3" r:id="rId2"/>
  </sheets>
  <definedNames>
    <definedName name="_xlnm.Print_Area" localSheetId="0">'Financial Data'!$B$4:$G$117</definedName>
  </definedNames>
  <calcPr calcId="144525"/>
</workbook>
</file>

<file path=xl/calcChain.xml><?xml version="1.0" encoding="utf-8"?>
<calcChain xmlns="http://schemas.openxmlformats.org/spreadsheetml/2006/main">
  <c r="D93" i="2" l="1"/>
  <c r="E93" i="2"/>
  <c r="F93" i="2"/>
  <c r="D94" i="2"/>
  <c r="E94" i="2"/>
  <c r="F94" i="2"/>
  <c r="D95" i="2"/>
  <c r="E95" i="2"/>
  <c r="F95" i="2"/>
  <c r="D96" i="2"/>
  <c r="E96" i="2"/>
  <c r="F96" i="2"/>
  <c r="D97" i="2"/>
  <c r="E97" i="2"/>
  <c r="F97" i="2"/>
  <c r="D98" i="2"/>
  <c r="E98" i="2"/>
  <c r="F98" i="2"/>
  <c r="D99" i="2"/>
  <c r="E99" i="2"/>
  <c r="F99" i="2"/>
  <c r="D100" i="2"/>
  <c r="E100" i="2"/>
  <c r="F100" i="2"/>
  <c r="D102" i="2"/>
  <c r="E102" i="2"/>
  <c r="F102" i="2"/>
  <c r="D103" i="2"/>
  <c r="E103" i="2"/>
  <c r="F103" i="2"/>
  <c r="D104" i="2"/>
  <c r="E104" i="2"/>
  <c r="F104" i="2"/>
  <c r="D105" i="2"/>
  <c r="E105" i="2"/>
  <c r="F105" i="2"/>
  <c r="D106" i="2"/>
  <c r="E106" i="2"/>
  <c r="F106" i="2"/>
  <c r="D108" i="2"/>
  <c r="E108" i="2"/>
  <c r="F108" i="2"/>
  <c r="D109" i="2"/>
  <c r="E109" i="2"/>
  <c r="F109" i="2"/>
  <c r="D110" i="2"/>
  <c r="E110" i="2"/>
  <c r="F110" i="2"/>
  <c r="D112" i="2"/>
  <c r="E112" i="2"/>
  <c r="F112" i="2"/>
  <c r="D113" i="2"/>
  <c r="E113" i="2"/>
  <c r="F113" i="2"/>
  <c r="F114" i="2"/>
  <c r="D116" i="2"/>
  <c r="E116" i="2"/>
  <c r="F116" i="2"/>
  <c r="D117" i="2"/>
  <c r="D114" i="2" s="1"/>
  <c r="E117" i="2"/>
  <c r="E114" i="2" s="1"/>
  <c r="F117" i="2"/>
  <c r="C105" i="2" l="1"/>
  <c r="C106" i="2"/>
  <c r="C117" i="2"/>
  <c r="C114" i="2" s="1"/>
  <c r="C116" i="2"/>
  <c r="C113" i="2"/>
  <c r="C112" i="2"/>
  <c r="C110" i="2"/>
  <c r="C109" i="2"/>
  <c r="C108" i="2"/>
  <c r="C104" i="2"/>
  <c r="C103" i="2"/>
  <c r="C102" i="2"/>
  <c r="C100" i="2"/>
  <c r="C99" i="2"/>
  <c r="C98" i="2"/>
  <c r="C97" i="2"/>
  <c r="C96" i="2"/>
  <c r="C95" i="2"/>
  <c r="C94" i="2"/>
  <c r="C93" i="2"/>
</calcChain>
</file>

<file path=xl/sharedStrings.xml><?xml version="1.0" encoding="utf-8"?>
<sst xmlns="http://schemas.openxmlformats.org/spreadsheetml/2006/main" count="201" uniqueCount="199">
  <si>
    <t>عدد الأسهم المتداولة</t>
  </si>
  <si>
    <t>عدد العقود المنفذة</t>
  </si>
  <si>
    <t>المطلوبات وحقوق المساهمين</t>
  </si>
  <si>
    <t>رأس المال المصرح به</t>
  </si>
  <si>
    <t>رأس المال المكتتب به</t>
  </si>
  <si>
    <t>رأس المال المدفوع</t>
  </si>
  <si>
    <t xml:space="preserve">احتياطي اختياري </t>
  </si>
  <si>
    <t>الاحتياطات الأخرى</t>
  </si>
  <si>
    <t>خصم اصدار</t>
  </si>
  <si>
    <t>أسهم خزينة</t>
  </si>
  <si>
    <t>مجموع المطلوبات وحقوق المساهمين</t>
  </si>
  <si>
    <t>مجموع حقوق المساهمين</t>
  </si>
  <si>
    <t>(بيان الدخل (دينار</t>
  </si>
  <si>
    <t>النقد وما في حكمه في بداية السنة</t>
  </si>
  <si>
    <t>صافي التدفق النقدي من (المستخدم في) عمليات التشغيل</t>
  </si>
  <si>
    <t>صافي التدفق النقدي من (المستخدم في) عمليات الاستثمار</t>
  </si>
  <si>
    <t>صافي التدفق النقدي من (المستخدم في) عمليات التمويل</t>
  </si>
  <si>
    <t>( التدفقات النقدية (دينار</t>
  </si>
  <si>
    <t xml:space="preserve">النسب المالية </t>
  </si>
  <si>
    <t>% معدل دوران السهم</t>
  </si>
  <si>
    <t>(عائد السهم الواحد (دينار</t>
  </si>
  <si>
    <t>No. of Shares Traded</t>
  </si>
  <si>
    <t>No. of Transactions</t>
  </si>
  <si>
    <t>Total Assets</t>
  </si>
  <si>
    <t>Authorized Capital</t>
  </si>
  <si>
    <t>Subscribed Capital</t>
  </si>
  <si>
    <t>Voluntary Reserve</t>
  </si>
  <si>
    <t>Other Reserves</t>
  </si>
  <si>
    <t>Issuance Premium</t>
  </si>
  <si>
    <t>Issuance Discount</t>
  </si>
  <si>
    <t>Treasury Stocks</t>
  </si>
  <si>
    <t>Accumulated Change in Fair Value</t>
  </si>
  <si>
    <t>Total Shareholders Equity</t>
  </si>
  <si>
    <t>Retained Earnings</t>
  </si>
  <si>
    <t xml:space="preserve"> Income Statement (JD)</t>
  </si>
  <si>
    <t>Cash Flow (JD)</t>
  </si>
  <si>
    <t>Cash Balance (Beginning)</t>
  </si>
  <si>
    <t>Net Cash Flow from (Used In) Operating Activities</t>
  </si>
  <si>
    <t>Net Cash Flow from (Used In) Investing Activities</t>
  </si>
  <si>
    <t>Net Cash Flow from (Used In) Financing Activities</t>
  </si>
  <si>
    <t>Financial Ratios</t>
  </si>
  <si>
    <t>Cash Balance (Ending)</t>
  </si>
  <si>
    <t>Turnover Ratio %</t>
  </si>
  <si>
    <t>Earning Per Share (JD)</t>
  </si>
  <si>
    <t>Dividend Per Share (JD)</t>
  </si>
  <si>
    <t>Book Value Per Share (JD)</t>
  </si>
  <si>
    <t>Price Earnings Ratio (Times)</t>
  </si>
  <si>
    <t>Dividend Yield %</t>
  </si>
  <si>
    <t>Dividends Per Share to Earning Per Share %</t>
  </si>
  <si>
    <t>Price to Book Value (Times)</t>
  </si>
  <si>
    <t>Equity Ratio %</t>
  </si>
  <si>
    <t>Shareholders Equity (JD)</t>
  </si>
  <si>
    <t>نقد في الصندوق ولدى البنوك</t>
  </si>
  <si>
    <t>ذمم مدينة بالصافي</t>
  </si>
  <si>
    <t>مجموع الموجودات المتداولة</t>
  </si>
  <si>
    <t xml:space="preserve">احتياطي إجباري </t>
  </si>
  <si>
    <t xml:space="preserve">التغير المتراكم في القيمةالعادلة </t>
  </si>
  <si>
    <t xml:space="preserve">ايرادات أخرى </t>
  </si>
  <si>
    <t xml:space="preserve">مصاريف أخرى </t>
  </si>
  <si>
    <t>العائد على مجموع الموجودات %</t>
  </si>
  <si>
    <t xml:space="preserve">العائد على حقوق المساهمين % </t>
  </si>
  <si>
    <t>معدل المديونية %</t>
  </si>
  <si>
    <t xml:space="preserve">نسبة الملكية % </t>
  </si>
  <si>
    <t>Cash on Hand &amp; at Banks</t>
  </si>
  <si>
    <t>Total Current Assets</t>
  </si>
  <si>
    <t>Total Fixed Assets</t>
  </si>
  <si>
    <t xml:space="preserve">Other Assets </t>
  </si>
  <si>
    <t>Compulsory Reserves</t>
  </si>
  <si>
    <t xml:space="preserve">Total Liabilities &amp; Shareholders Equity </t>
  </si>
  <si>
    <t>Gross Margin %</t>
  </si>
  <si>
    <t>Margin Before Interest and Tax %</t>
  </si>
  <si>
    <t xml:space="preserve">Profit Margin % </t>
  </si>
  <si>
    <t>Debit Ratio %</t>
  </si>
  <si>
    <t>Working Capital Turnover (Times)</t>
  </si>
  <si>
    <t>Current Ratio (Times)</t>
  </si>
  <si>
    <t>Working Capital (JD)</t>
  </si>
  <si>
    <t>استثمارات طويلة الأجل</t>
  </si>
  <si>
    <t>مشاريع تحت التنفيذ</t>
  </si>
  <si>
    <t>قروض قصيرة الأجل</t>
  </si>
  <si>
    <t xml:space="preserve">الجزء المستحق من القرض طويل الأجل </t>
  </si>
  <si>
    <t xml:space="preserve">مجموع المطلوبات المتداولة </t>
  </si>
  <si>
    <t xml:space="preserve">مطلوبات أخرى </t>
  </si>
  <si>
    <t xml:space="preserve">الإيرادات التشغيلية </t>
  </si>
  <si>
    <t xml:space="preserve">المصاريف التشغيلية </t>
  </si>
  <si>
    <t xml:space="preserve">إجمالي الربح من العمليات </t>
  </si>
  <si>
    <t xml:space="preserve">المصاريف الإدارية والعمومية </t>
  </si>
  <si>
    <t>مصاريف البيع والتسويق</t>
  </si>
  <si>
    <t xml:space="preserve">الاستهلاكات للفترة </t>
  </si>
  <si>
    <t xml:space="preserve">مصاريف تشغيلية أخرى </t>
  </si>
  <si>
    <t xml:space="preserve">صافي الربح التشغيلي </t>
  </si>
  <si>
    <t xml:space="preserve">صافي الربح قبل الفوائد والضريبة </t>
  </si>
  <si>
    <t xml:space="preserve">مصاريف فوائد بنكية </t>
  </si>
  <si>
    <t xml:space="preserve">Long Term Investments </t>
  </si>
  <si>
    <t>Projects in Progress</t>
  </si>
  <si>
    <t xml:space="preserve">Accounts and Notes Payable </t>
  </si>
  <si>
    <t>Credit Banks</t>
  </si>
  <si>
    <t>Short Term Loans</t>
  </si>
  <si>
    <t>Accrued Part of Long Term Loans</t>
  </si>
  <si>
    <t xml:space="preserve">Total Current Liabilities </t>
  </si>
  <si>
    <t xml:space="preserve">Long Term Loans &amp; Notes Payable </t>
  </si>
  <si>
    <t xml:space="preserve">Other Liabilities </t>
  </si>
  <si>
    <t xml:space="preserve">Total Liabilities </t>
  </si>
  <si>
    <t>Corporate Bonds</t>
  </si>
  <si>
    <t xml:space="preserve">Operating Revenues </t>
  </si>
  <si>
    <t>Operating Expenses</t>
  </si>
  <si>
    <t xml:space="preserve">General and Administrative Expenses </t>
  </si>
  <si>
    <t xml:space="preserve">Selling and Distribution Expenses </t>
  </si>
  <si>
    <t>Depreciation (period)</t>
  </si>
  <si>
    <t xml:space="preserve">Other Operating Expenses </t>
  </si>
  <si>
    <t>Net Operating Income</t>
  </si>
  <si>
    <t xml:space="preserve">Other Revenues </t>
  </si>
  <si>
    <t xml:space="preserve">Other Expenses </t>
  </si>
  <si>
    <t xml:space="preserve">Interest Expenses </t>
  </si>
  <si>
    <t xml:space="preserve">Interest Coverage Ratio (Times) </t>
  </si>
  <si>
    <t>مجموع المطلوبات</t>
  </si>
  <si>
    <t>النقد وما في حكمه في نهاية السنة</t>
  </si>
  <si>
    <t>اجمالي الربح من العمليات الى الايرادات %</t>
  </si>
  <si>
    <t>Income Before Interest &amp; Tax</t>
  </si>
  <si>
    <t>Value Traded (JD)</t>
  </si>
  <si>
    <t>Market Capitalization (JD)</t>
  </si>
  <si>
    <t>Account Receivables, Net</t>
  </si>
  <si>
    <t>Liabilities (JD)</t>
  </si>
  <si>
    <t>Paid-in Capital</t>
  </si>
  <si>
    <t>Liabilities &amp; Owners Equity</t>
  </si>
  <si>
    <t>Gross Profit</t>
  </si>
  <si>
    <t>رسوم الجامعات والبحث العلمي وصندوق التعليم</t>
  </si>
  <si>
    <t>Return on Assets %</t>
  </si>
  <si>
    <t>Return on Equity %</t>
  </si>
  <si>
    <t>Total Assets Turnover (Times )</t>
  </si>
  <si>
    <t>Fixed Assets Turnover (Times)</t>
  </si>
  <si>
    <t>(حجم التداول (دينار</t>
  </si>
  <si>
    <t>(القيمة السوقية (دينار</t>
  </si>
  <si>
    <t>(الموجودات (دينار</t>
  </si>
  <si>
    <t>(المطلوبات (دينار</t>
  </si>
  <si>
    <t>(حقوق المساهمين (دينار</t>
  </si>
  <si>
    <t>(القيمة السوقية الى العائد (مرة</t>
  </si>
  <si>
    <t>% الأرباح الموزعة الى القيمة السوقية</t>
  </si>
  <si>
    <t>% الأرباح الموزعة للسهم الى عائد السهم</t>
  </si>
  <si>
    <t>صافي الربح قبل الفوائد والضريبة الى الايردات %</t>
  </si>
  <si>
    <t>صافي الربح الى الايرادات  %</t>
  </si>
  <si>
    <t xml:space="preserve">ذمم دائنة وأوراق دفع </t>
  </si>
  <si>
    <t xml:space="preserve">بنوك دائنة </t>
  </si>
  <si>
    <t xml:space="preserve">قروض وأوراق دفع طويلة الأجل </t>
  </si>
  <si>
    <t>اسناد قرض</t>
  </si>
  <si>
    <t>علاوة اصدار</t>
  </si>
  <si>
    <t xml:space="preserve">أرباح ( خسائر) مدورة </t>
  </si>
  <si>
    <t>Assets (JD)</t>
  </si>
  <si>
    <t>Income Tax (Period)</t>
  </si>
  <si>
    <t>Fixed Assets, Net</t>
  </si>
  <si>
    <t xml:space="preserve">(الأرباح الموزعة للسهم الواحد (دينار </t>
  </si>
  <si>
    <t xml:space="preserve">(القيمة الدفترية للسهم الواحد (دينار </t>
  </si>
  <si>
    <t>(القيمة السوقية الى القيمة الدفترية (مرة</t>
  </si>
  <si>
    <t xml:space="preserve">(معدل دوران الموجودات ( مرة </t>
  </si>
  <si>
    <t xml:space="preserve">(معدل دوران الموجودات الثابتة ( مرة  </t>
  </si>
  <si>
    <t xml:space="preserve">(معدل دوران رأس المال العامل ( مرة </t>
  </si>
  <si>
    <t xml:space="preserve">(نسبة التداول ( مرة </t>
  </si>
  <si>
    <t xml:space="preserve">(رأس المال العامل ( دينار </t>
  </si>
  <si>
    <t>أوراق قبض</t>
  </si>
  <si>
    <t>شيكات برسم التحصيل</t>
  </si>
  <si>
    <t>استثمارات قصيرة الأجل</t>
  </si>
  <si>
    <t>بضاعة</t>
  </si>
  <si>
    <t>لوازم وقطع غيار</t>
  </si>
  <si>
    <t>موجودات ثابتة-صافي بعد الاستهلاك</t>
  </si>
  <si>
    <t>أراضي</t>
  </si>
  <si>
    <t>مجموع الموجودات الثابتة</t>
  </si>
  <si>
    <t>موجودات أخرى</t>
  </si>
  <si>
    <t>مجموع الموجودات</t>
  </si>
  <si>
    <t>Notes Receivable</t>
  </si>
  <si>
    <t>Post Dated Cheques</t>
  </si>
  <si>
    <t>Short Term Investments</t>
  </si>
  <si>
    <t>Inventory</t>
  </si>
  <si>
    <t>Spare Parts</t>
  </si>
  <si>
    <t>Lands</t>
  </si>
  <si>
    <t>صافي الربح</t>
  </si>
  <si>
    <t>Net Income</t>
  </si>
  <si>
    <t>Trading Information</t>
  </si>
  <si>
    <t>(معدل تغطية الفوائد ( مرة</t>
  </si>
  <si>
    <t>Net Income before Tax</t>
  </si>
  <si>
    <t>ضريبة دخل السنة</t>
  </si>
  <si>
    <t>Income Tax ( Previous Years)</t>
  </si>
  <si>
    <t>ضريبة دخل سنوات سابقة</t>
  </si>
  <si>
    <t>Universities and Research Train Fees</t>
  </si>
  <si>
    <t>Board of Directors Remuniration</t>
  </si>
  <si>
    <t>مكافأة أعضاء مجلس الإدارة</t>
  </si>
  <si>
    <t>Net Income Pertains to Shareholders</t>
  </si>
  <si>
    <t>صافي الربح العائد لمساهمي الشركة</t>
  </si>
  <si>
    <t>صافي الربح قبل الضريبة والرسوم</t>
  </si>
  <si>
    <t>Pharmceutical and Medical Industries</t>
  </si>
  <si>
    <t>الأدوية والصناعات الطبية</t>
  </si>
  <si>
    <t>عدد الأسهم المدرجة</t>
  </si>
  <si>
    <t>No. of Listed Shares</t>
  </si>
  <si>
    <t>Non-controlling Interest</t>
  </si>
  <si>
    <t>Stock Dividends</t>
  </si>
  <si>
    <t>Cash Dividends</t>
  </si>
  <si>
    <t>أرباح موزعة</t>
  </si>
  <si>
    <t>أسهم موزعة</t>
  </si>
  <si>
    <t>حقوق غير المسيطرين</t>
  </si>
  <si>
    <t>معلومات التداول*</t>
  </si>
  <si>
    <t>*معلومات التداول لا تشمل الشركات التي تم نقلها إلى سوق الاوراق المالية غير المدرجة (OTC)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</si>
</sst>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;[Red]\-#,##0"/>
  </numFmts>
  <fonts count="16" x14ac:knownFonts="1">
    <font>
      <sz val="10"/>
      <name val="Arial"/>
      <charset val="178"/>
    </font>
    <font>
      <sz val="12"/>
      <color indexed="18"/>
      <name val="Arabic Transparent"/>
      <charset val="178"/>
    </font>
    <font>
      <sz val="12"/>
      <name val="Arabic Transparent"/>
      <charset val="178"/>
    </font>
    <font>
      <sz val="10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u/>
      <sz val="12"/>
      <color indexed="18"/>
      <name val="Arabic Transparent"/>
      <charset val="178"/>
    </font>
    <font>
      <sz val="12"/>
      <color indexed="62"/>
      <name val="Arabic Transparent"/>
      <charset val="178"/>
    </font>
    <font>
      <sz val="12"/>
      <color indexed="62"/>
      <name val="Times New Roman"/>
      <family val="1"/>
    </font>
    <font>
      <u/>
      <sz val="12"/>
      <color indexed="18"/>
      <name val="Times New Roman"/>
      <family val="1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b/>
      <sz val="12"/>
      <color indexed="54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sz val="10"/>
      <color indexed="18"/>
      <name val="Arabic Transparent"/>
      <charset val="17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2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2" fontId="4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2" fontId="4" fillId="0" borderId="5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38" fontId="4" fillId="0" borderId="3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right" wrapText="1" readingOrder="2"/>
    </xf>
    <xf numFmtId="3" fontId="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U119"/>
  <sheetViews>
    <sheetView tabSelected="1" workbookViewId="0">
      <selection activeCell="D3" sqref="D3"/>
    </sheetView>
  </sheetViews>
  <sheetFormatPr defaultColWidth="9.140625" defaultRowHeight="15" x14ac:dyDescent="0.2"/>
  <cols>
    <col min="1" max="1" width="9.140625" style="1"/>
    <col min="2" max="2" width="56.85546875" style="8" customWidth="1"/>
    <col min="3" max="6" width="16.140625" style="6" customWidth="1"/>
    <col min="7" max="7" width="50" style="31" bestFit="1" customWidth="1"/>
    <col min="8" max="47" width="9.140625" style="2"/>
    <col min="48" max="16384" width="9.140625" style="1"/>
  </cols>
  <sheetData>
    <row r="2" spans="2:7" ht="15.75" x14ac:dyDescent="0.2">
      <c r="B2" s="17" t="s">
        <v>187</v>
      </c>
      <c r="C2" s="17"/>
      <c r="D2" s="17"/>
      <c r="E2" s="17"/>
      <c r="F2" s="17"/>
      <c r="G2" s="32" t="s">
        <v>188</v>
      </c>
    </row>
    <row r="4" spans="2:7" ht="24.95" customHeight="1" x14ac:dyDescent="0.2">
      <c r="B4" s="42" t="s">
        <v>175</v>
      </c>
      <c r="C4" s="43">
        <v>2020</v>
      </c>
      <c r="D4" s="43">
        <v>2019</v>
      </c>
      <c r="E4" s="43">
        <v>2018</v>
      </c>
      <c r="F4" s="43">
        <v>2017</v>
      </c>
      <c r="G4" s="44" t="s">
        <v>197</v>
      </c>
    </row>
    <row r="5" spans="2:7" ht="20.100000000000001" customHeight="1" x14ac:dyDescent="0.2">
      <c r="B5" s="9" t="s">
        <v>118</v>
      </c>
      <c r="C5" s="56">
        <v>4548950.9899999993</v>
      </c>
      <c r="D5" s="56">
        <v>8209588.8899999997</v>
      </c>
      <c r="E5" s="56">
        <v>5794598.8600000003</v>
      </c>
      <c r="F5" s="56">
        <v>10243158.66</v>
      </c>
      <c r="G5" s="3" t="s">
        <v>130</v>
      </c>
    </row>
    <row r="6" spans="2:7" ht="20.100000000000001" customHeight="1" x14ac:dyDescent="0.2">
      <c r="B6" s="10" t="s">
        <v>21</v>
      </c>
      <c r="C6" s="14">
        <v>6960584</v>
      </c>
      <c r="D6" s="14">
        <v>7275485</v>
      </c>
      <c r="E6" s="14">
        <v>4803804</v>
      </c>
      <c r="F6" s="14">
        <v>5755834</v>
      </c>
      <c r="G6" s="4" t="s">
        <v>0</v>
      </c>
    </row>
    <row r="7" spans="2:7" ht="20.100000000000001" customHeight="1" x14ac:dyDescent="0.2">
      <c r="B7" s="10" t="s">
        <v>22</v>
      </c>
      <c r="C7" s="14">
        <v>6309</v>
      </c>
      <c r="D7" s="14">
        <v>6145</v>
      </c>
      <c r="E7" s="14">
        <v>6727</v>
      </c>
      <c r="F7" s="14">
        <v>11761</v>
      </c>
      <c r="G7" s="4" t="s">
        <v>1</v>
      </c>
    </row>
    <row r="8" spans="2:7" ht="20.100000000000001" customHeight="1" x14ac:dyDescent="0.2">
      <c r="B8" s="10" t="s">
        <v>190</v>
      </c>
      <c r="C8" s="14">
        <v>42000000</v>
      </c>
      <c r="D8" s="14">
        <v>67312500</v>
      </c>
      <c r="E8" s="14">
        <v>67312500</v>
      </c>
      <c r="F8" s="14">
        <v>67312500</v>
      </c>
      <c r="G8" s="4" t="s">
        <v>189</v>
      </c>
    </row>
    <row r="9" spans="2:7" ht="20.100000000000001" customHeight="1" x14ac:dyDescent="0.2">
      <c r="B9" s="11" t="s">
        <v>119</v>
      </c>
      <c r="C9" s="57">
        <v>63265000</v>
      </c>
      <c r="D9" s="57">
        <v>63654375</v>
      </c>
      <c r="E9" s="57">
        <v>64838125</v>
      </c>
      <c r="F9" s="57">
        <v>88797500</v>
      </c>
      <c r="G9" s="5" t="s">
        <v>131</v>
      </c>
    </row>
    <row r="10" spans="2:7" ht="25.5" x14ac:dyDescent="0.2">
      <c r="B10" s="12"/>
      <c r="C10" s="15"/>
      <c r="D10" s="15"/>
      <c r="E10" s="59"/>
      <c r="F10" s="15"/>
      <c r="G10" s="58" t="s">
        <v>198</v>
      </c>
    </row>
    <row r="11" spans="2:7" ht="15.75" x14ac:dyDescent="0.2">
      <c r="C11" s="59"/>
      <c r="D11" s="59"/>
      <c r="E11" s="15"/>
      <c r="F11" s="15"/>
      <c r="G11" s="33"/>
    </row>
    <row r="12" spans="2:7" ht="24.95" customHeight="1" x14ac:dyDescent="0.2">
      <c r="B12" s="42" t="s">
        <v>146</v>
      </c>
      <c r="C12" s="45"/>
      <c r="D12" s="45"/>
      <c r="E12" s="45"/>
      <c r="F12" s="45"/>
      <c r="G12" s="44" t="s">
        <v>132</v>
      </c>
    </row>
    <row r="13" spans="2:7" ht="20.100000000000001" customHeight="1" x14ac:dyDescent="0.2">
      <c r="B13" s="9" t="s">
        <v>63</v>
      </c>
      <c r="C13" s="56">
        <v>17905152</v>
      </c>
      <c r="D13" s="56">
        <v>6689980</v>
      </c>
      <c r="E13" s="56">
        <v>8579836</v>
      </c>
      <c r="F13" s="56">
        <v>9534517</v>
      </c>
      <c r="G13" s="3" t="s">
        <v>52</v>
      </c>
    </row>
    <row r="14" spans="2:7" ht="20.100000000000001" customHeight="1" x14ac:dyDescent="0.2">
      <c r="B14" s="10" t="s">
        <v>120</v>
      </c>
      <c r="C14" s="14">
        <v>32272003</v>
      </c>
      <c r="D14" s="14">
        <v>50882296</v>
      </c>
      <c r="E14" s="14">
        <v>62364957</v>
      </c>
      <c r="F14" s="14">
        <v>53071600</v>
      </c>
      <c r="G14" s="4" t="s">
        <v>53</v>
      </c>
    </row>
    <row r="15" spans="2:7" ht="20.100000000000001" customHeight="1" x14ac:dyDescent="0.2">
      <c r="B15" s="18" t="s">
        <v>167</v>
      </c>
      <c r="C15" s="14">
        <v>0</v>
      </c>
      <c r="D15" s="14">
        <v>0</v>
      </c>
      <c r="E15" s="14">
        <v>0</v>
      </c>
      <c r="F15" s="14">
        <v>0</v>
      </c>
      <c r="G15" s="4" t="s">
        <v>157</v>
      </c>
    </row>
    <row r="16" spans="2:7" ht="20.100000000000001" customHeight="1" x14ac:dyDescent="0.2">
      <c r="B16" s="18" t="s">
        <v>168</v>
      </c>
      <c r="C16" s="14">
        <v>10321221</v>
      </c>
      <c r="D16" s="14">
        <v>10370941</v>
      </c>
      <c r="E16" s="14">
        <v>8804387</v>
      </c>
      <c r="F16" s="14">
        <v>8819468</v>
      </c>
      <c r="G16" s="4" t="s">
        <v>158</v>
      </c>
    </row>
    <row r="17" spans="2:7" ht="20.100000000000001" customHeight="1" x14ac:dyDescent="0.2">
      <c r="B17" s="18" t="s">
        <v>169</v>
      </c>
      <c r="C17" s="14">
        <v>111502</v>
      </c>
      <c r="D17" s="14">
        <v>111502</v>
      </c>
      <c r="E17" s="14">
        <v>111502</v>
      </c>
      <c r="F17" s="14">
        <v>0</v>
      </c>
      <c r="G17" s="4" t="s">
        <v>159</v>
      </c>
    </row>
    <row r="18" spans="2:7" ht="20.100000000000001" customHeight="1" x14ac:dyDescent="0.2">
      <c r="B18" s="18" t="s">
        <v>170</v>
      </c>
      <c r="C18" s="14">
        <v>20637706</v>
      </c>
      <c r="D18" s="14">
        <v>24795099</v>
      </c>
      <c r="E18" s="14">
        <v>24037796</v>
      </c>
      <c r="F18" s="14">
        <v>27089894</v>
      </c>
      <c r="G18" s="4" t="s">
        <v>160</v>
      </c>
    </row>
    <row r="19" spans="2:7" ht="20.100000000000001" customHeight="1" x14ac:dyDescent="0.2">
      <c r="B19" s="18" t="s">
        <v>171</v>
      </c>
      <c r="C19" s="14">
        <v>187424</v>
      </c>
      <c r="D19" s="14">
        <v>341357</v>
      </c>
      <c r="E19" s="14">
        <v>375154</v>
      </c>
      <c r="F19" s="14">
        <v>360794</v>
      </c>
      <c r="G19" s="4" t="s">
        <v>161</v>
      </c>
    </row>
    <row r="20" spans="2:7" ht="20.100000000000001" customHeight="1" x14ac:dyDescent="0.2">
      <c r="B20" s="10" t="s">
        <v>64</v>
      </c>
      <c r="C20" s="14">
        <v>87882858</v>
      </c>
      <c r="D20" s="14">
        <v>100963230</v>
      </c>
      <c r="E20" s="14">
        <v>113942382</v>
      </c>
      <c r="F20" s="14">
        <v>108454018</v>
      </c>
      <c r="G20" s="4" t="s">
        <v>54</v>
      </c>
    </row>
    <row r="21" spans="2:7" ht="20.100000000000001" customHeight="1" x14ac:dyDescent="0.2">
      <c r="B21" s="10" t="s">
        <v>92</v>
      </c>
      <c r="C21" s="14">
        <v>2257913</v>
      </c>
      <c r="D21" s="14">
        <v>5399858</v>
      </c>
      <c r="E21" s="14">
        <v>6398752</v>
      </c>
      <c r="F21" s="14">
        <v>15858010</v>
      </c>
      <c r="G21" s="4" t="s">
        <v>76</v>
      </c>
    </row>
    <row r="22" spans="2:7" ht="20.100000000000001" customHeight="1" x14ac:dyDescent="0.2">
      <c r="B22" s="10" t="s">
        <v>148</v>
      </c>
      <c r="C22" s="14">
        <v>45930154</v>
      </c>
      <c r="D22" s="14">
        <v>47502036</v>
      </c>
      <c r="E22" s="14">
        <v>43214938</v>
      </c>
      <c r="F22" s="14">
        <v>38601024</v>
      </c>
      <c r="G22" s="4" t="s">
        <v>162</v>
      </c>
    </row>
    <row r="23" spans="2:7" ht="20.100000000000001" customHeight="1" x14ac:dyDescent="0.2">
      <c r="B23" s="10" t="s">
        <v>172</v>
      </c>
      <c r="C23" s="14">
        <v>4306857</v>
      </c>
      <c r="D23" s="14">
        <v>5832567</v>
      </c>
      <c r="E23" s="14">
        <v>5838401</v>
      </c>
      <c r="F23" s="14">
        <v>0</v>
      </c>
      <c r="G23" s="4" t="s">
        <v>163</v>
      </c>
    </row>
    <row r="24" spans="2:7" ht="20.100000000000001" customHeight="1" x14ac:dyDescent="0.2">
      <c r="B24" s="10" t="s">
        <v>93</v>
      </c>
      <c r="C24" s="14">
        <v>2258892</v>
      </c>
      <c r="D24" s="14">
        <v>6362866</v>
      </c>
      <c r="E24" s="14">
        <v>9970034</v>
      </c>
      <c r="F24" s="14">
        <v>12938246</v>
      </c>
      <c r="G24" s="4" t="s">
        <v>77</v>
      </c>
    </row>
    <row r="25" spans="2:7" ht="20.100000000000001" customHeight="1" x14ac:dyDescent="0.2">
      <c r="B25" s="10" t="s">
        <v>65</v>
      </c>
      <c r="C25" s="14">
        <v>52495903</v>
      </c>
      <c r="D25" s="14">
        <v>59697469</v>
      </c>
      <c r="E25" s="14">
        <v>59023373</v>
      </c>
      <c r="F25" s="14">
        <v>51539270</v>
      </c>
      <c r="G25" s="4" t="s">
        <v>164</v>
      </c>
    </row>
    <row r="26" spans="2:7" ht="20.100000000000001" customHeight="1" x14ac:dyDescent="0.2">
      <c r="B26" s="10" t="s">
        <v>66</v>
      </c>
      <c r="C26" s="14">
        <v>6586805</v>
      </c>
      <c r="D26" s="14">
        <v>16456539</v>
      </c>
      <c r="E26" s="14">
        <v>16499681</v>
      </c>
      <c r="F26" s="14">
        <v>7464514</v>
      </c>
      <c r="G26" s="4" t="s">
        <v>165</v>
      </c>
    </row>
    <row r="27" spans="2:7" ht="20.100000000000001" customHeight="1" x14ac:dyDescent="0.2">
      <c r="B27" s="20" t="s">
        <v>23</v>
      </c>
      <c r="C27" s="57">
        <v>149223479</v>
      </c>
      <c r="D27" s="57">
        <v>182517096</v>
      </c>
      <c r="E27" s="57">
        <v>195864188</v>
      </c>
      <c r="F27" s="57">
        <v>183315812</v>
      </c>
      <c r="G27" s="34" t="s">
        <v>166</v>
      </c>
    </row>
    <row r="28" spans="2:7" ht="15.75" x14ac:dyDescent="0.2">
      <c r="B28" s="12"/>
      <c r="C28" s="50"/>
      <c r="D28" s="50"/>
      <c r="E28" s="50"/>
      <c r="F28" s="50"/>
    </row>
    <row r="29" spans="2:7" ht="15.75" x14ac:dyDescent="0.2">
      <c r="C29" s="50"/>
      <c r="D29" s="50"/>
      <c r="E29" s="50"/>
      <c r="F29" s="50"/>
    </row>
    <row r="30" spans="2:7" ht="24.95" customHeight="1" x14ac:dyDescent="0.2">
      <c r="B30" s="46" t="s">
        <v>123</v>
      </c>
      <c r="C30" s="51"/>
      <c r="D30" s="51"/>
      <c r="E30" s="51"/>
      <c r="F30" s="51"/>
      <c r="G30" s="47" t="s">
        <v>2</v>
      </c>
    </row>
    <row r="31" spans="2:7" ht="24.95" customHeight="1" x14ac:dyDescent="0.2">
      <c r="B31" s="42" t="s">
        <v>121</v>
      </c>
      <c r="C31" s="51"/>
      <c r="D31" s="51"/>
      <c r="E31" s="51"/>
      <c r="F31" s="51"/>
      <c r="G31" s="44" t="s">
        <v>133</v>
      </c>
    </row>
    <row r="32" spans="2:7" ht="20.100000000000001" customHeight="1" x14ac:dyDescent="0.2">
      <c r="B32" s="9" t="s">
        <v>94</v>
      </c>
      <c r="C32" s="56">
        <v>12626991</v>
      </c>
      <c r="D32" s="56">
        <v>24050189</v>
      </c>
      <c r="E32" s="56">
        <v>24358556</v>
      </c>
      <c r="F32" s="56">
        <v>19513124</v>
      </c>
      <c r="G32" s="3" t="s">
        <v>140</v>
      </c>
    </row>
    <row r="33" spans="2:7" ht="20.100000000000001" customHeight="1" x14ac:dyDescent="0.2">
      <c r="B33" s="10" t="s">
        <v>95</v>
      </c>
      <c r="C33" s="14">
        <v>22330576</v>
      </c>
      <c r="D33" s="14">
        <v>24291961</v>
      </c>
      <c r="E33" s="14">
        <v>22083391</v>
      </c>
      <c r="F33" s="14">
        <v>16480082</v>
      </c>
      <c r="G33" s="4" t="s">
        <v>141</v>
      </c>
    </row>
    <row r="34" spans="2:7" ht="20.100000000000001" customHeight="1" x14ac:dyDescent="0.2">
      <c r="B34" s="10" t="s">
        <v>96</v>
      </c>
      <c r="C34" s="14">
        <v>15561965</v>
      </c>
      <c r="D34" s="14">
        <v>17316044</v>
      </c>
      <c r="E34" s="14">
        <v>21567828</v>
      </c>
      <c r="F34" s="14">
        <v>12568640</v>
      </c>
      <c r="G34" s="4" t="s">
        <v>78</v>
      </c>
    </row>
    <row r="35" spans="2:7" ht="20.100000000000001" customHeight="1" x14ac:dyDescent="0.2">
      <c r="B35" s="10" t="s">
        <v>97</v>
      </c>
      <c r="C35" s="14">
        <v>5794809</v>
      </c>
      <c r="D35" s="14">
        <v>4217588</v>
      </c>
      <c r="E35" s="14">
        <v>4219332</v>
      </c>
      <c r="F35" s="14">
        <v>3763456</v>
      </c>
      <c r="G35" s="4" t="s">
        <v>79</v>
      </c>
    </row>
    <row r="36" spans="2:7" ht="20.100000000000001" customHeight="1" x14ac:dyDescent="0.2">
      <c r="B36" s="10" t="s">
        <v>98</v>
      </c>
      <c r="C36" s="14">
        <v>67389280</v>
      </c>
      <c r="D36" s="14">
        <v>86716977</v>
      </c>
      <c r="E36" s="14">
        <v>94952559</v>
      </c>
      <c r="F36" s="14">
        <v>67895559</v>
      </c>
      <c r="G36" s="4" t="s">
        <v>80</v>
      </c>
    </row>
    <row r="37" spans="2:7" ht="20.100000000000001" customHeight="1" x14ac:dyDescent="0.2">
      <c r="B37" s="10" t="s">
        <v>99</v>
      </c>
      <c r="C37" s="14">
        <v>10053331</v>
      </c>
      <c r="D37" s="14">
        <v>22902726</v>
      </c>
      <c r="E37" s="14">
        <v>15084977</v>
      </c>
      <c r="F37" s="14">
        <v>16135949</v>
      </c>
      <c r="G37" s="4" t="s">
        <v>142</v>
      </c>
    </row>
    <row r="38" spans="2:7" ht="20.100000000000001" customHeight="1" x14ac:dyDescent="0.2">
      <c r="B38" s="10" t="s">
        <v>102</v>
      </c>
      <c r="C38" s="14">
        <v>0</v>
      </c>
      <c r="D38" s="14">
        <v>0</v>
      </c>
      <c r="E38" s="14">
        <v>0</v>
      </c>
      <c r="F38" s="14">
        <v>0</v>
      </c>
      <c r="G38" s="4" t="s">
        <v>143</v>
      </c>
    </row>
    <row r="39" spans="2:7" ht="20.100000000000001" customHeight="1" x14ac:dyDescent="0.2">
      <c r="B39" s="10" t="s">
        <v>100</v>
      </c>
      <c r="C39" s="14">
        <v>1946335</v>
      </c>
      <c r="D39" s="14">
        <v>11274443</v>
      </c>
      <c r="E39" s="14">
        <v>12268003</v>
      </c>
      <c r="F39" s="14">
        <v>10721439</v>
      </c>
      <c r="G39" s="4" t="s">
        <v>81</v>
      </c>
    </row>
    <row r="40" spans="2:7" ht="20.100000000000001" customHeight="1" x14ac:dyDescent="0.2">
      <c r="B40" s="19" t="s">
        <v>101</v>
      </c>
      <c r="C40" s="57">
        <v>79388946</v>
      </c>
      <c r="D40" s="57">
        <v>120894146</v>
      </c>
      <c r="E40" s="57">
        <v>122305539</v>
      </c>
      <c r="F40" s="57">
        <v>94752947</v>
      </c>
      <c r="G40" s="35" t="s">
        <v>114</v>
      </c>
    </row>
    <row r="41" spans="2:7" ht="15.75" x14ac:dyDescent="0.2">
      <c r="B41" s="16"/>
      <c r="C41" s="52"/>
      <c r="D41" s="52"/>
      <c r="E41" s="52"/>
      <c r="F41" s="52"/>
      <c r="G41" s="36"/>
    </row>
    <row r="42" spans="2:7" ht="24.95" customHeight="1" x14ac:dyDescent="0.2">
      <c r="B42" s="42" t="s">
        <v>51</v>
      </c>
      <c r="C42" s="51"/>
      <c r="D42" s="51"/>
      <c r="E42" s="51"/>
      <c r="F42" s="51"/>
      <c r="G42" s="44" t="s">
        <v>134</v>
      </c>
    </row>
    <row r="43" spans="2:7" ht="20.100000000000001" customHeight="1" x14ac:dyDescent="0.2">
      <c r="B43" s="9" t="s">
        <v>24</v>
      </c>
      <c r="C43" s="56">
        <v>42000000</v>
      </c>
      <c r="D43" s="56">
        <v>67312500</v>
      </c>
      <c r="E43" s="56">
        <v>67312500</v>
      </c>
      <c r="F43" s="56">
        <v>67312500</v>
      </c>
      <c r="G43" s="3" t="s">
        <v>3</v>
      </c>
    </row>
    <row r="44" spans="2:7" ht="20.100000000000001" customHeight="1" x14ac:dyDescent="0.2">
      <c r="B44" s="10" t="s">
        <v>25</v>
      </c>
      <c r="C44" s="14">
        <v>42000000</v>
      </c>
      <c r="D44" s="14">
        <v>67312500</v>
      </c>
      <c r="E44" s="14">
        <v>67312500</v>
      </c>
      <c r="F44" s="14">
        <v>67312500</v>
      </c>
      <c r="G44" s="4" t="s">
        <v>4</v>
      </c>
    </row>
    <row r="45" spans="2:7" ht="20.100000000000001" customHeight="1" x14ac:dyDescent="0.2">
      <c r="B45" s="10" t="s">
        <v>122</v>
      </c>
      <c r="C45" s="14">
        <v>42000000</v>
      </c>
      <c r="D45" s="14">
        <v>67312500</v>
      </c>
      <c r="E45" s="14">
        <v>67312500</v>
      </c>
      <c r="F45" s="14">
        <v>67312500</v>
      </c>
      <c r="G45" s="4" t="s">
        <v>5</v>
      </c>
    </row>
    <row r="46" spans="2:7" ht="20.100000000000001" customHeight="1" x14ac:dyDescent="0.2">
      <c r="B46" s="10" t="s">
        <v>67</v>
      </c>
      <c r="C46" s="14">
        <v>13587526</v>
      </c>
      <c r="D46" s="14">
        <v>15222051</v>
      </c>
      <c r="E46" s="14">
        <v>14727726</v>
      </c>
      <c r="F46" s="14">
        <v>14247973</v>
      </c>
      <c r="G46" s="4" t="s">
        <v>55</v>
      </c>
    </row>
    <row r="47" spans="2:7" ht="20.100000000000001" customHeight="1" x14ac:dyDescent="0.2">
      <c r="B47" s="10" t="s">
        <v>26</v>
      </c>
      <c r="C47" s="14">
        <v>3067869</v>
      </c>
      <c r="D47" s="14">
        <v>12032632</v>
      </c>
      <c r="E47" s="14">
        <v>11681260</v>
      </c>
      <c r="F47" s="14">
        <v>11339874</v>
      </c>
      <c r="G47" s="4" t="s">
        <v>6</v>
      </c>
    </row>
    <row r="48" spans="2:7" ht="20.100000000000001" customHeight="1" x14ac:dyDescent="0.2">
      <c r="B48" s="10" t="s">
        <v>27</v>
      </c>
      <c r="C48" s="14">
        <v>0</v>
      </c>
      <c r="D48" s="14">
        <v>7250655</v>
      </c>
      <c r="E48" s="14">
        <v>7250655</v>
      </c>
      <c r="F48" s="14">
        <v>7250655</v>
      </c>
      <c r="G48" s="4" t="s">
        <v>7</v>
      </c>
    </row>
    <row r="49" spans="2:7" ht="20.100000000000001" customHeight="1" x14ac:dyDescent="0.2">
      <c r="B49" s="10" t="s">
        <v>28</v>
      </c>
      <c r="C49" s="14">
        <v>0</v>
      </c>
      <c r="D49" s="14">
        <v>0</v>
      </c>
      <c r="E49" s="14">
        <v>0</v>
      </c>
      <c r="F49" s="14">
        <v>0</v>
      </c>
      <c r="G49" s="4" t="s">
        <v>144</v>
      </c>
    </row>
    <row r="50" spans="2:7" ht="20.100000000000001" customHeight="1" x14ac:dyDescent="0.2">
      <c r="B50" s="10" t="s">
        <v>29</v>
      </c>
      <c r="C50" s="14">
        <v>0</v>
      </c>
      <c r="D50" s="14">
        <v>0</v>
      </c>
      <c r="E50" s="14">
        <v>0</v>
      </c>
      <c r="F50" s="14">
        <v>0</v>
      </c>
      <c r="G50" s="4" t="s">
        <v>8</v>
      </c>
    </row>
    <row r="51" spans="2:7" ht="20.100000000000001" customHeight="1" x14ac:dyDescent="0.2">
      <c r="B51" s="10" t="s">
        <v>30</v>
      </c>
      <c r="C51" s="14">
        <v>0</v>
      </c>
      <c r="D51" s="14">
        <v>0</v>
      </c>
      <c r="E51" s="14">
        <v>0</v>
      </c>
      <c r="F51" s="14">
        <v>0</v>
      </c>
      <c r="G51" s="4" t="s">
        <v>9</v>
      </c>
    </row>
    <row r="52" spans="2:7" ht="20.100000000000001" customHeight="1" x14ac:dyDescent="0.2">
      <c r="B52" s="10" t="s">
        <v>193</v>
      </c>
      <c r="C52" s="14">
        <v>1900000</v>
      </c>
      <c r="D52" s="14">
        <v>1325000</v>
      </c>
      <c r="E52" s="14">
        <v>1610000</v>
      </c>
      <c r="F52" s="14">
        <v>1325000</v>
      </c>
      <c r="G52" s="4" t="s">
        <v>194</v>
      </c>
    </row>
    <row r="53" spans="2:7" ht="20.100000000000001" customHeight="1" x14ac:dyDescent="0.2">
      <c r="B53" s="10" t="s">
        <v>192</v>
      </c>
      <c r="C53" s="14">
        <v>0</v>
      </c>
      <c r="D53" s="14">
        <v>0</v>
      </c>
      <c r="E53" s="14">
        <v>0</v>
      </c>
      <c r="F53" s="14">
        <v>0</v>
      </c>
      <c r="G53" s="4" t="s">
        <v>195</v>
      </c>
    </row>
    <row r="54" spans="2:7" ht="20.100000000000001" customHeight="1" x14ac:dyDescent="0.2">
      <c r="B54" s="10" t="s">
        <v>31</v>
      </c>
      <c r="C54" s="14">
        <v>-7960896</v>
      </c>
      <c r="D54" s="14">
        <v>-9348159</v>
      </c>
      <c r="E54" s="14">
        <v>-7873490</v>
      </c>
      <c r="F54" s="14">
        <v>-6213934</v>
      </c>
      <c r="G54" s="4" t="s">
        <v>56</v>
      </c>
    </row>
    <row r="55" spans="2:7" ht="20.100000000000001" customHeight="1" x14ac:dyDescent="0.2">
      <c r="B55" s="10" t="s">
        <v>33</v>
      </c>
      <c r="C55" s="14">
        <v>16448344</v>
      </c>
      <c r="D55" s="14">
        <v>-33369612</v>
      </c>
      <c r="E55" s="14">
        <v>-22565881</v>
      </c>
      <c r="F55" s="14">
        <v>-7772203</v>
      </c>
      <c r="G55" s="4" t="s">
        <v>145</v>
      </c>
    </row>
    <row r="56" spans="2:7" ht="20.100000000000001" customHeight="1" x14ac:dyDescent="0.2">
      <c r="B56" s="10" t="s">
        <v>32</v>
      </c>
      <c r="C56" s="14">
        <v>69042843</v>
      </c>
      <c r="D56" s="14">
        <v>60425067</v>
      </c>
      <c r="E56" s="14">
        <v>72142770</v>
      </c>
      <c r="F56" s="14">
        <v>87489865</v>
      </c>
      <c r="G56" s="4" t="s">
        <v>11</v>
      </c>
    </row>
    <row r="57" spans="2:7" ht="20.100000000000001" customHeight="1" x14ac:dyDescent="0.2">
      <c r="B57" s="40" t="s">
        <v>191</v>
      </c>
      <c r="C57" s="14">
        <v>791690</v>
      </c>
      <c r="D57" s="14">
        <v>1197883</v>
      </c>
      <c r="E57" s="14">
        <v>1415879</v>
      </c>
      <c r="F57" s="14">
        <v>1073000</v>
      </c>
      <c r="G57" s="41" t="s">
        <v>196</v>
      </c>
    </row>
    <row r="58" spans="2:7" ht="20.100000000000001" customHeight="1" x14ac:dyDescent="0.2">
      <c r="B58" s="11" t="s">
        <v>68</v>
      </c>
      <c r="C58" s="57">
        <v>149223479</v>
      </c>
      <c r="D58" s="57">
        <v>182517096</v>
      </c>
      <c r="E58" s="57">
        <v>195864188</v>
      </c>
      <c r="F58" s="57">
        <v>183315812</v>
      </c>
      <c r="G58" s="5" t="s">
        <v>10</v>
      </c>
    </row>
    <row r="59" spans="2:7" ht="15.75" x14ac:dyDescent="0.2">
      <c r="B59" s="12"/>
      <c r="C59" s="50"/>
      <c r="D59" s="50"/>
      <c r="E59" s="50"/>
      <c r="F59" s="50"/>
      <c r="G59" s="33"/>
    </row>
    <row r="60" spans="2:7" ht="15.75" x14ac:dyDescent="0.2">
      <c r="B60" s="12"/>
      <c r="C60" s="50"/>
      <c r="D60" s="50"/>
      <c r="E60" s="50"/>
      <c r="F60" s="50"/>
      <c r="G60" s="33"/>
    </row>
    <row r="61" spans="2:7" ht="24.95" customHeight="1" x14ac:dyDescent="0.2">
      <c r="B61" s="42" t="s">
        <v>34</v>
      </c>
      <c r="C61" s="51"/>
      <c r="D61" s="51"/>
      <c r="E61" s="51"/>
      <c r="F61" s="51"/>
      <c r="G61" s="44" t="s">
        <v>12</v>
      </c>
    </row>
    <row r="62" spans="2:7" ht="20.100000000000001" customHeight="1" x14ac:dyDescent="0.2">
      <c r="B62" s="9" t="s">
        <v>103</v>
      </c>
      <c r="C62" s="56">
        <v>77387708</v>
      </c>
      <c r="D62" s="56">
        <v>89597627</v>
      </c>
      <c r="E62" s="56">
        <v>97650234</v>
      </c>
      <c r="F62" s="56">
        <v>99467468</v>
      </c>
      <c r="G62" s="3" t="s">
        <v>82</v>
      </c>
    </row>
    <row r="63" spans="2:7" ht="20.100000000000001" customHeight="1" x14ac:dyDescent="0.2">
      <c r="B63" s="10" t="s">
        <v>104</v>
      </c>
      <c r="C63" s="14">
        <v>40937640</v>
      </c>
      <c r="D63" s="14">
        <v>51171400</v>
      </c>
      <c r="E63" s="14">
        <v>54299449</v>
      </c>
      <c r="F63" s="14">
        <v>47010047</v>
      </c>
      <c r="G63" s="4" t="s">
        <v>83</v>
      </c>
    </row>
    <row r="64" spans="2:7" ht="20.100000000000001" customHeight="1" x14ac:dyDescent="0.2">
      <c r="B64" s="10" t="s">
        <v>124</v>
      </c>
      <c r="C64" s="14">
        <v>36450068</v>
      </c>
      <c r="D64" s="14">
        <v>38426227</v>
      </c>
      <c r="E64" s="14">
        <v>43350785</v>
      </c>
      <c r="F64" s="14">
        <v>52457421</v>
      </c>
      <c r="G64" s="4" t="s">
        <v>84</v>
      </c>
    </row>
    <row r="65" spans="2:7" ht="20.100000000000001" customHeight="1" x14ac:dyDescent="0.2">
      <c r="B65" s="10" t="s">
        <v>105</v>
      </c>
      <c r="C65" s="14">
        <v>6957545</v>
      </c>
      <c r="D65" s="14">
        <v>9992565</v>
      </c>
      <c r="E65" s="14">
        <v>10743720</v>
      </c>
      <c r="F65" s="14">
        <v>9848540</v>
      </c>
      <c r="G65" s="4" t="s">
        <v>85</v>
      </c>
    </row>
    <row r="66" spans="2:7" ht="20.100000000000001" customHeight="1" x14ac:dyDescent="0.2">
      <c r="B66" s="10" t="s">
        <v>106</v>
      </c>
      <c r="C66" s="14">
        <v>18523737</v>
      </c>
      <c r="D66" s="14">
        <v>24045003</v>
      </c>
      <c r="E66" s="14">
        <v>26604939</v>
      </c>
      <c r="F66" s="14">
        <v>30270800</v>
      </c>
      <c r="G66" s="4" t="s">
        <v>86</v>
      </c>
    </row>
    <row r="67" spans="2:7" ht="20.100000000000001" customHeight="1" x14ac:dyDescent="0.2">
      <c r="B67" s="10" t="s">
        <v>107</v>
      </c>
      <c r="C67" s="14">
        <v>4392043</v>
      </c>
      <c r="D67" s="14">
        <v>4979152</v>
      </c>
      <c r="E67" s="14">
        <v>4733691</v>
      </c>
      <c r="F67" s="14">
        <v>5157179</v>
      </c>
      <c r="G67" s="4" t="s">
        <v>87</v>
      </c>
    </row>
    <row r="68" spans="2:7" ht="20.100000000000001" customHeight="1" x14ac:dyDescent="0.2">
      <c r="B68" s="10" t="s">
        <v>108</v>
      </c>
      <c r="C68" s="14">
        <v>1959996</v>
      </c>
      <c r="D68" s="14">
        <v>9243536</v>
      </c>
      <c r="E68" s="14">
        <v>7857161</v>
      </c>
      <c r="F68" s="14">
        <v>4441494</v>
      </c>
      <c r="G68" s="4" t="s">
        <v>88</v>
      </c>
    </row>
    <row r="69" spans="2:7" ht="20.100000000000001" customHeight="1" x14ac:dyDescent="0.2">
      <c r="B69" s="10" t="s">
        <v>109</v>
      </c>
      <c r="C69" s="14">
        <v>9008790</v>
      </c>
      <c r="D69" s="14">
        <v>-4854877</v>
      </c>
      <c r="E69" s="14">
        <v>-1855035</v>
      </c>
      <c r="F69" s="14">
        <v>7896587</v>
      </c>
      <c r="G69" s="4" t="s">
        <v>89</v>
      </c>
    </row>
    <row r="70" spans="2:7" ht="20.100000000000001" customHeight="1" x14ac:dyDescent="0.2">
      <c r="B70" s="10" t="s">
        <v>110</v>
      </c>
      <c r="C70" s="14">
        <v>8542360</v>
      </c>
      <c r="D70" s="14">
        <v>2330398</v>
      </c>
      <c r="E70" s="14">
        <v>368074</v>
      </c>
      <c r="F70" s="14">
        <v>4530869</v>
      </c>
      <c r="G70" s="4" t="s">
        <v>57</v>
      </c>
    </row>
    <row r="71" spans="2:7" ht="20.100000000000001" customHeight="1" x14ac:dyDescent="0.2">
      <c r="B71" s="10" t="s">
        <v>111</v>
      </c>
      <c r="C71" s="14">
        <v>767159</v>
      </c>
      <c r="D71" s="14">
        <v>169061</v>
      </c>
      <c r="E71" s="14">
        <v>93956</v>
      </c>
      <c r="F71" s="14">
        <v>13336647</v>
      </c>
      <c r="G71" s="4" t="s">
        <v>58</v>
      </c>
    </row>
    <row r="72" spans="2:7" ht="20.100000000000001" customHeight="1" x14ac:dyDescent="0.2">
      <c r="B72" s="10" t="s">
        <v>117</v>
      </c>
      <c r="C72" s="14">
        <v>16783991</v>
      </c>
      <c r="D72" s="14">
        <v>-2693540</v>
      </c>
      <c r="E72" s="14">
        <v>-1580917</v>
      </c>
      <c r="F72" s="14">
        <v>-909191</v>
      </c>
      <c r="G72" s="4" t="s">
        <v>90</v>
      </c>
    </row>
    <row r="73" spans="2:7" ht="20.100000000000001" customHeight="1" x14ac:dyDescent="0.2">
      <c r="B73" s="10" t="s">
        <v>112</v>
      </c>
      <c r="C73" s="14">
        <v>3519716</v>
      </c>
      <c r="D73" s="14">
        <v>4945276</v>
      </c>
      <c r="E73" s="14">
        <v>5097872</v>
      </c>
      <c r="F73" s="14">
        <v>3392574</v>
      </c>
      <c r="G73" s="4" t="s">
        <v>91</v>
      </c>
    </row>
    <row r="74" spans="2:7" ht="20.100000000000001" customHeight="1" x14ac:dyDescent="0.2">
      <c r="B74" s="10" t="s">
        <v>177</v>
      </c>
      <c r="C74" s="14">
        <v>13264275</v>
      </c>
      <c r="D74" s="14">
        <v>-7638816</v>
      </c>
      <c r="E74" s="14">
        <v>-6678789</v>
      </c>
      <c r="F74" s="14">
        <v>-4301765</v>
      </c>
      <c r="G74" s="48" t="s">
        <v>186</v>
      </c>
    </row>
    <row r="75" spans="2:7" ht="20.100000000000001" customHeight="1" x14ac:dyDescent="0.2">
      <c r="B75" s="10" t="s">
        <v>147</v>
      </c>
      <c r="C75" s="14">
        <v>1018656</v>
      </c>
      <c r="D75" s="14">
        <v>1100076</v>
      </c>
      <c r="E75" s="14">
        <v>-744120</v>
      </c>
      <c r="F75" s="14">
        <v>925973</v>
      </c>
      <c r="G75" s="48" t="s">
        <v>178</v>
      </c>
    </row>
    <row r="76" spans="2:7" ht="20.100000000000001" customHeight="1" x14ac:dyDescent="0.2">
      <c r="B76" s="10" t="s">
        <v>179</v>
      </c>
      <c r="C76" s="14">
        <v>0</v>
      </c>
      <c r="D76" s="14">
        <v>0</v>
      </c>
      <c r="E76" s="14">
        <v>0</v>
      </c>
      <c r="F76" s="14">
        <v>123148</v>
      </c>
      <c r="G76" s="48" t="s">
        <v>180</v>
      </c>
    </row>
    <row r="77" spans="2:7" ht="20.100000000000001" customHeight="1" x14ac:dyDescent="0.2">
      <c r="B77" s="10" t="s">
        <v>181</v>
      </c>
      <c r="C77" s="14">
        <v>0</v>
      </c>
      <c r="D77" s="14">
        <v>0</v>
      </c>
      <c r="E77" s="14">
        <v>0</v>
      </c>
      <c r="F77" s="14">
        <v>0</v>
      </c>
      <c r="G77" s="48" t="s">
        <v>125</v>
      </c>
    </row>
    <row r="78" spans="2:7" ht="20.100000000000001" customHeight="1" x14ac:dyDescent="0.2">
      <c r="B78" s="10" t="s">
        <v>182</v>
      </c>
      <c r="C78" s="14">
        <v>58611</v>
      </c>
      <c r="D78" s="14">
        <v>70000</v>
      </c>
      <c r="E78" s="14">
        <v>70000</v>
      </c>
      <c r="F78" s="14">
        <v>116500</v>
      </c>
      <c r="G78" s="48" t="s">
        <v>183</v>
      </c>
    </row>
    <row r="79" spans="2:7" ht="20.100000000000001" customHeight="1" x14ac:dyDescent="0.2">
      <c r="B79" s="10" t="s">
        <v>174</v>
      </c>
      <c r="C79" s="14">
        <v>12187008</v>
      </c>
      <c r="D79" s="14">
        <v>-8808892</v>
      </c>
      <c r="E79" s="14">
        <v>-6004669</v>
      </c>
      <c r="F79" s="14">
        <v>-5467386</v>
      </c>
      <c r="G79" s="48" t="s">
        <v>173</v>
      </c>
    </row>
    <row r="80" spans="2:7" ht="20.100000000000001" customHeight="1" x14ac:dyDescent="0.2">
      <c r="B80" s="40" t="s">
        <v>191</v>
      </c>
      <c r="C80" s="14">
        <v>-143412</v>
      </c>
      <c r="D80" s="14">
        <v>-210858</v>
      </c>
      <c r="E80" s="14">
        <v>-75476</v>
      </c>
      <c r="F80" s="14">
        <v>-124246</v>
      </c>
      <c r="G80" s="41" t="s">
        <v>196</v>
      </c>
    </row>
    <row r="81" spans="2:7" ht="20.100000000000001" customHeight="1" x14ac:dyDescent="0.2">
      <c r="B81" s="11" t="s">
        <v>184</v>
      </c>
      <c r="C81" s="57">
        <v>12330420</v>
      </c>
      <c r="D81" s="57">
        <v>-8598034</v>
      </c>
      <c r="E81" s="57">
        <v>-5929193</v>
      </c>
      <c r="F81" s="57">
        <v>-5343140</v>
      </c>
      <c r="G81" s="49" t="s">
        <v>185</v>
      </c>
    </row>
    <row r="82" spans="2:7" ht="20.100000000000001" customHeight="1" x14ac:dyDescent="0.2">
      <c r="B82" s="12"/>
      <c r="C82" s="50"/>
      <c r="D82" s="50"/>
      <c r="E82" s="50"/>
      <c r="F82" s="50"/>
      <c r="G82" s="33"/>
    </row>
    <row r="83" spans="2:7" ht="20.100000000000001" customHeight="1" x14ac:dyDescent="0.2">
      <c r="B83" s="12"/>
      <c r="C83" s="50"/>
      <c r="D83" s="50"/>
      <c r="E83" s="50"/>
      <c r="F83" s="50"/>
      <c r="G83" s="33"/>
    </row>
    <row r="84" spans="2:7" ht="20.100000000000001" customHeight="1" x14ac:dyDescent="0.2">
      <c r="B84" s="42" t="s">
        <v>35</v>
      </c>
      <c r="C84" s="53"/>
      <c r="D84" s="53"/>
      <c r="E84" s="53"/>
      <c r="F84" s="53"/>
      <c r="G84" s="44" t="s">
        <v>17</v>
      </c>
    </row>
    <row r="85" spans="2:7" ht="20.100000000000001" customHeight="1" x14ac:dyDescent="0.2">
      <c r="B85" s="9" t="s">
        <v>36</v>
      </c>
      <c r="C85" s="56">
        <v>-14820420</v>
      </c>
      <c r="D85" s="56">
        <v>-11289140</v>
      </c>
      <c r="E85" s="56">
        <v>-4530876</v>
      </c>
      <c r="F85" s="56">
        <v>-2986059</v>
      </c>
      <c r="G85" s="3" t="s">
        <v>13</v>
      </c>
    </row>
    <row r="86" spans="2:7" ht="20.100000000000001" customHeight="1" x14ac:dyDescent="0.2">
      <c r="B86" s="10" t="s">
        <v>37</v>
      </c>
      <c r="C86" s="14">
        <v>10564489</v>
      </c>
      <c r="D86" s="14">
        <v>1615728</v>
      </c>
      <c r="E86" s="14">
        <v>7471820</v>
      </c>
      <c r="F86" s="14">
        <v>5139465</v>
      </c>
      <c r="G86" s="4" t="s">
        <v>14</v>
      </c>
    </row>
    <row r="87" spans="2:7" ht="20.100000000000001" customHeight="1" x14ac:dyDescent="0.2">
      <c r="B87" s="10" t="s">
        <v>38</v>
      </c>
      <c r="C87" s="14">
        <v>6178629</v>
      </c>
      <c r="D87" s="14">
        <v>-3828841</v>
      </c>
      <c r="E87" s="14">
        <v>-12594089</v>
      </c>
      <c r="F87" s="14">
        <v>-10647215</v>
      </c>
      <c r="G87" s="4" t="s">
        <v>15</v>
      </c>
    </row>
    <row r="88" spans="2:7" ht="20.100000000000001" customHeight="1" x14ac:dyDescent="0.2">
      <c r="B88" s="10" t="s">
        <v>39</v>
      </c>
      <c r="C88" s="14">
        <v>-4584245</v>
      </c>
      <c r="D88" s="14">
        <v>-1817304</v>
      </c>
      <c r="E88" s="14">
        <v>-1635995</v>
      </c>
      <c r="F88" s="14">
        <v>4636214</v>
      </c>
      <c r="G88" s="4" t="s">
        <v>16</v>
      </c>
    </row>
    <row r="89" spans="2:7" ht="20.100000000000001" customHeight="1" x14ac:dyDescent="0.2">
      <c r="B89" s="20" t="s">
        <v>41</v>
      </c>
      <c r="C89" s="57">
        <v>-2661547</v>
      </c>
      <c r="D89" s="57">
        <v>-15319557</v>
      </c>
      <c r="E89" s="57">
        <v>-11289140</v>
      </c>
      <c r="F89" s="57">
        <v>-3857595</v>
      </c>
      <c r="G89" s="34" t="s">
        <v>115</v>
      </c>
    </row>
    <row r="90" spans="2:7" ht="20.100000000000001" customHeight="1" x14ac:dyDescent="0.2">
      <c r="B90" s="12"/>
      <c r="C90" s="15"/>
      <c r="D90" s="15"/>
      <c r="E90" s="15"/>
      <c r="F90" s="15"/>
      <c r="G90" s="33"/>
    </row>
    <row r="91" spans="2:7" ht="20.100000000000001" customHeight="1" x14ac:dyDescent="0.2">
      <c r="B91" s="12"/>
      <c r="C91" s="59"/>
      <c r="D91" s="59"/>
      <c r="E91" s="59"/>
      <c r="F91" s="15"/>
      <c r="G91" s="33"/>
    </row>
    <row r="92" spans="2:7" ht="20.100000000000001" customHeight="1" x14ac:dyDescent="0.2">
      <c r="B92" s="42" t="s">
        <v>40</v>
      </c>
      <c r="C92" s="43"/>
      <c r="D92" s="43"/>
      <c r="E92" s="43"/>
      <c r="F92" s="43"/>
      <c r="G92" s="44" t="s">
        <v>18</v>
      </c>
    </row>
    <row r="93" spans="2:7" ht="20.100000000000001" customHeight="1" x14ac:dyDescent="0.2">
      <c r="B93" s="9" t="s">
        <v>42</v>
      </c>
      <c r="C93" s="21">
        <f>+C6*100/C8</f>
        <v>16.572819047619049</v>
      </c>
      <c r="D93" s="21">
        <f>+D6*100/D8</f>
        <v>10.808519962859796</v>
      </c>
      <c r="E93" s="21">
        <f>+E6*100/E8</f>
        <v>7.1365704735376045</v>
      </c>
      <c r="F93" s="21">
        <f>+F6*100/F8</f>
        <v>8.550914020427113</v>
      </c>
      <c r="G93" s="3" t="s">
        <v>19</v>
      </c>
    </row>
    <row r="94" spans="2:7" ht="20.100000000000001" customHeight="1" x14ac:dyDescent="0.2">
      <c r="B94" s="10" t="s">
        <v>43</v>
      </c>
      <c r="C94" s="13">
        <f>+C81/C8</f>
        <v>0.29358142857142855</v>
      </c>
      <c r="D94" s="13">
        <f>+D81/D8</f>
        <v>-0.127733095636026</v>
      </c>
      <c r="E94" s="13">
        <f>+E81/E8</f>
        <v>-8.8084575673166202E-2</v>
      </c>
      <c r="F94" s="13">
        <f>+F81/F8</f>
        <v>-7.9378124419684309E-2</v>
      </c>
      <c r="G94" s="4" t="s">
        <v>20</v>
      </c>
    </row>
    <row r="95" spans="2:7" ht="20.100000000000001" customHeight="1" x14ac:dyDescent="0.2">
      <c r="B95" s="10" t="s">
        <v>44</v>
      </c>
      <c r="C95" s="13">
        <f>+C52/C8</f>
        <v>4.5238095238095237E-2</v>
      </c>
      <c r="D95" s="13">
        <f>+D52/D8</f>
        <v>1.9684308263695452E-2</v>
      </c>
      <c r="E95" s="13">
        <f>+E52/E8</f>
        <v>2.3918291550603529E-2</v>
      </c>
      <c r="F95" s="13">
        <f>+F52/F8</f>
        <v>1.9684308263695452E-2</v>
      </c>
      <c r="G95" s="4" t="s">
        <v>149</v>
      </c>
    </row>
    <row r="96" spans="2:7" ht="20.100000000000001" customHeight="1" x14ac:dyDescent="0.2">
      <c r="B96" s="10" t="s">
        <v>45</v>
      </c>
      <c r="C96" s="13">
        <f>+C56/C8</f>
        <v>1.6438772142857143</v>
      </c>
      <c r="D96" s="13">
        <f>+D56/D8</f>
        <v>0.89767973259052924</v>
      </c>
      <c r="E96" s="13">
        <f>+E56/E8</f>
        <v>1.0717588857938718</v>
      </c>
      <c r="F96" s="13">
        <f>+F56/F8</f>
        <v>1.299756583101207</v>
      </c>
      <c r="G96" s="4" t="s">
        <v>150</v>
      </c>
    </row>
    <row r="97" spans="1:13" ht="20.100000000000001" customHeight="1" x14ac:dyDescent="0.2">
      <c r="B97" s="10" t="s">
        <v>46</v>
      </c>
      <c r="C97" s="13">
        <f>+C9/C81</f>
        <v>5.1308065743097151</v>
      </c>
      <c r="D97" s="13">
        <f>+D9/D81</f>
        <v>-7.403363955062285</v>
      </c>
      <c r="E97" s="13">
        <f>+E9/E81</f>
        <v>-10.935404700099996</v>
      </c>
      <c r="F97" s="13">
        <f>+F9/F81</f>
        <v>-16.618973113188126</v>
      </c>
      <c r="G97" s="4" t="s">
        <v>135</v>
      </c>
    </row>
    <row r="98" spans="1:13" ht="20.100000000000001" customHeight="1" x14ac:dyDescent="0.2">
      <c r="B98" s="10" t="s">
        <v>47</v>
      </c>
      <c r="C98" s="13">
        <f>+C52*100/C9</f>
        <v>3.003240338259701</v>
      </c>
      <c r="D98" s="13">
        <f>+D52*100/D9</f>
        <v>2.0815537031036753</v>
      </c>
      <c r="E98" s="13">
        <f>+E52*100/E9</f>
        <v>2.4831069683153237</v>
      </c>
      <c r="F98" s="13">
        <f>+F52*100/F9</f>
        <v>1.4921591261015232</v>
      </c>
      <c r="G98" s="4" t="s">
        <v>136</v>
      </c>
    </row>
    <row r="99" spans="1:13" ht="20.100000000000001" customHeight="1" x14ac:dyDescent="0.2">
      <c r="B99" s="10" t="s">
        <v>48</v>
      </c>
      <c r="C99" s="13">
        <f>+C52*100/C81</f>
        <v>15.409045271775009</v>
      </c>
      <c r="D99" s="13">
        <f>+D52*100/D81</f>
        <v>-15.41049965608417</v>
      </c>
      <c r="E99" s="13">
        <f>+E52*100/E81</f>
        <v>-27.153779612166446</v>
      </c>
      <c r="F99" s="13">
        <f>+F52*100/F81</f>
        <v>-24.798152397279502</v>
      </c>
      <c r="G99" s="4" t="s">
        <v>137</v>
      </c>
    </row>
    <row r="100" spans="1:13" ht="20.100000000000001" customHeight="1" x14ac:dyDescent="0.2">
      <c r="B100" s="11" t="s">
        <v>49</v>
      </c>
      <c r="C100" s="22">
        <f>+C9/C56</f>
        <v>0.91631510596978172</v>
      </c>
      <c r="D100" s="22">
        <f>+D9/D56</f>
        <v>1.0534431844320504</v>
      </c>
      <c r="E100" s="22">
        <f>+E9/E56</f>
        <v>0.89874737274435124</v>
      </c>
      <c r="F100" s="22">
        <f>+F9/F56</f>
        <v>1.014946131189024</v>
      </c>
      <c r="G100" s="5" t="s">
        <v>151</v>
      </c>
    </row>
    <row r="101" spans="1:13" ht="20.100000000000001" customHeight="1" x14ac:dyDescent="0.2">
      <c r="B101" s="23"/>
      <c r="C101" s="24"/>
      <c r="D101" s="24"/>
      <c r="E101" s="24"/>
      <c r="F101" s="24"/>
      <c r="G101" s="37"/>
    </row>
    <row r="102" spans="1:13" ht="20.100000000000001" customHeight="1" x14ac:dyDescent="0.2">
      <c r="B102" s="25" t="s">
        <v>69</v>
      </c>
      <c r="C102" s="29">
        <f>+C64*100/C62</f>
        <v>47.100591220507525</v>
      </c>
      <c r="D102" s="29">
        <f>+D64*100/D62</f>
        <v>42.887549912454716</v>
      </c>
      <c r="E102" s="29">
        <f>+E64*100/E62</f>
        <v>44.393938677095235</v>
      </c>
      <c r="F102" s="29">
        <f>+F64*100/F62</f>
        <v>52.738269159520577</v>
      </c>
      <c r="G102" s="3" t="s">
        <v>116</v>
      </c>
    </row>
    <row r="103" spans="1:13" ht="20.100000000000001" customHeight="1" x14ac:dyDescent="0.2">
      <c r="B103" s="10" t="s">
        <v>70</v>
      </c>
      <c r="C103" s="30">
        <f>+C72*100/C62</f>
        <v>21.688187224772182</v>
      </c>
      <c r="D103" s="30">
        <f>+D72*100/D62</f>
        <v>-3.0062626547017812</v>
      </c>
      <c r="E103" s="30">
        <f>+E72*100/E62</f>
        <v>-1.6189587420753133</v>
      </c>
      <c r="F103" s="30">
        <f>+F72*100/F62</f>
        <v>-0.91405865483576998</v>
      </c>
      <c r="G103" s="4" t="s">
        <v>138</v>
      </c>
    </row>
    <row r="104" spans="1:13" ht="20.100000000000001" customHeight="1" x14ac:dyDescent="0.2">
      <c r="B104" s="10" t="s">
        <v>71</v>
      </c>
      <c r="C104" s="30">
        <f>+C79*100/C62</f>
        <v>15.747989331845828</v>
      </c>
      <c r="D104" s="30">
        <f>+D79*100/D62</f>
        <v>-9.8316130626986364</v>
      </c>
      <c r="E104" s="30">
        <f>+E79*100/E62</f>
        <v>-6.1491598678606341</v>
      </c>
      <c r="F104" s="30">
        <f>+F79*100/F62</f>
        <v>-5.4966574599043776</v>
      </c>
      <c r="G104" s="4" t="s">
        <v>139</v>
      </c>
    </row>
    <row r="105" spans="1:13" ht="20.100000000000001" customHeight="1" x14ac:dyDescent="0.2">
      <c r="A105" s="2"/>
      <c r="B105" s="10" t="s">
        <v>126</v>
      </c>
      <c r="C105" s="30">
        <f>C79*100/C27</f>
        <v>8.1669507249593067</v>
      </c>
      <c r="D105" s="30">
        <f>D79*100/D27</f>
        <v>-4.8263380215078593</v>
      </c>
      <c r="E105" s="30">
        <f>E79*100/E27</f>
        <v>-3.0657309339265226</v>
      </c>
      <c r="F105" s="30">
        <f>F79*100/F27</f>
        <v>-2.9824955852689894</v>
      </c>
      <c r="G105" s="4" t="s">
        <v>59</v>
      </c>
    </row>
    <row r="106" spans="1:13" ht="20.100000000000001" customHeight="1" x14ac:dyDescent="0.2">
      <c r="A106" s="2"/>
      <c r="B106" s="11" t="s">
        <v>127</v>
      </c>
      <c r="C106" s="28">
        <f>+C81*100/C56</f>
        <v>17.859084974238385</v>
      </c>
      <c r="D106" s="28">
        <f>+D81*100/D56</f>
        <v>-14.229250254699759</v>
      </c>
      <c r="E106" s="28">
        <f>+E81*100/E56</f>
        <v>-8.2186932938671475</v>
      </c>
      <c r="F106" s="28">
        <f>+F81*100/F56</f>
        <v>-6.1071530971044474</v>
      </c>
      <c r="G106" s="5" t="s">
        <v>60</v>
      </c>
      <c r="H106" s="7"/>
      <c r="I106" s="7"/>
      <c r="J106" s="7"/>
      <c r="K106" s="7"/>
      <c r="L106" s="7"/>
      <c r="M106" s="7"/>
    </row>
    <row r="107" spans="1:13" ht="20.100000000000001" customHeight="1" x14ac:dyDescent="0.2">
      <c r="A107" s="2"/>
      <c r="B107" s="23"/>
      <c r="C107" s="26"/>
      <c r="D107" s="26"/>
      <c r="E107" s="26"/>
      <c r="F107" s="26"/>
      <c r="G107" s="38"/>
      <c r="H107" s="7"/>
      <c r="I107" s="7"/>
      <c r="J107" s="7"/>
      <c r="K107" s="7"/>
      <c r="L107" s="7"/>
      <c r="M107" s="7"/>
    </row>
    <row r="108" spans="1:13" ht="20.100000000000001" customHeight="1" x14ac:dyDescent="0.2">
      <c r="A108" s="2"/>
      <c r="B108" s="9" t="s">
        <v>72</v>
      </c>
      <c r="C108" s="21">
        <f>+C40*100/C27</f>
        <v>53.201377244394628</v>
      </c>
      <c r="D108" s="21">
        <f>+D40*100/D27</f>
        <v>66.237162791588574</v>
      </c>
      <c r="E108" s="21">
        <f>+E40*100/E27</f>
        <v>62.444053835916137</v>
      </c>
      <c r="F108" s="21">
        <f>+F40*100/F27</f>
        <v>51.688365540447762</v>
      </c>
      <c r="G108" s="3" t="s">
        <v>61</v>
      </c>
      <c r="H108" s="7"/>
      <c r="I108" s="7"/>
      <c r="J108" s="7"/>
      <c r="K108" s="7"/>
      <c r="L108" s="7"/>
      <c r="M108" s="7"/>
    </row>
    <row r="109" spans="1:13" ht="20.100000000000001" customHeight="1" x14ac:dyDescent="0.2">
      <c r="A109" s="2"/>
      <c r="B109" s="10" t="s">
        <v>50</v>
      </c>
      <c r="C109" s="13">
        <f>+C56*100/C27</f>
        <v>46.268082920114736</v>
      </c>
      <c r="D109" s="13">
        <f>+D56*100/D27</f>
        <v>33.106524443058198</v>
      </c>
      <c r="E109" s="13">
        <f>+E56*100/E27</f>
        <v>36.83305801671105</v>
      </c>
      <c r="F109" s="13">
        <f>+F56*100/F27</f>
        <v>47.726305791886624</v>
      </c>
      <c r="G109" s="4" t="s">
        <v>62</v>
      </c>
      <c r="H109" s="7"/>
      <c r="I109" s="7"/>
      <c r="J109" s="7"/>
      <c r="K109" s="7"/>
      <c r="L109" s="7"/>
      <c r="M109" s="7"/>
    </row>
    <row r="110" spans="1:13" ht="20.100000000000001" customHeight="1" x14ac:dyDescent="0.2">
      <c r="A110" s="2"/>
      <c r="B110" s="11" t="s">
        <v>113</v>
      </c>
      <c r="C110" s="22">
        <f>+C72/C73</f>
        <v>4.7685639977770933</v>
      </c>
      <c r="D110" s="22">
        <f>+D72/D73</f>
        <v>-0.54466929651651397</v>
      </c>
      <c r="E110" s="22">
        <f>+E72/E73</f>
        <v>-0.31011312171039213</v>
      </c>
      <c r="F110" s="22">
        <f>+F72/F73</f>
        <v>-0.26799444905254832</v>
      </c>
      <c r="G110" s="5" t="s">
        <v>176</v>
      </c>
      <c r="H110" s="7"/>
      <c r="I110" s="7"/>
      <c r="J110" s="7"/>
      <c r="K110" s="7"/>
      <c r="L110" s="7"/>
      <c r="M110" s="7"/>
    </row>
    <row r="111" spans="1:13" ht="20.100000000000001" customHeight="1" x14ac:dyDescent="0.2">
      <c r="A111" s="2"/>
      <c r="B111" s="27"/>
      <c r="C111" s="26"/>
      <c r="D111" s="26"/>
      <c r="E111" s="26"/>
      <c r="F111" s="26"/>
      <c r="G111" s="38"/>
      <c r="H111" s="7"/>
      <c r="I111" s="7"/>
      <c r="J111" s="7"/>
      <c r="K111" s="7"/>
      <c r="L111" s="7"/>
      <c r="M111" s="7"/>
    </row>
    <row r="112" spans="1:13" ht="20.100000000000001" customHeight="1" x14ac:dyDescent="0.2">
      <c r="A112" s="2"/>
      <c r="B112" s="9" t="s">
        <v>128</v>
      </c>
      <c r="C112" s="21">
        <f>+C62/C27</f>
        <v>0.51860275955635637</v>
      </c>
      <c r="D112" s="21">
        <f>+D62/D27</f>
        <v>0.49089991547969841</v>
      </c>
      <c r="E112" s="21">
        <f>+E62/E27</f>
        <v>0.49856094162553083</v>
      </c>
      <c r="F112" s="21">
        <f>+F62/F27</f>
        <v>0.5426016823906058</v>
      </c>
      <c r="G112" s="3" t="s">
        <v>152</v>
      </c>
      <c r="H112" s="7"/>
      <c r="I112" s="7"/>
      <c r="J112" s="7"/>
      <c r="K112" s="7"/>
      <c r="L112" s="7"/>
      <c r="M112" s="7"/>
    </row>
    <row r="113" spans="1:13" ht="20.100000000000001" customHeight="1" x14ac:dyDescent="0.2">
      <c r="A113" s="2"/>
      <c r="B113" s="10" t="s">
        <v>129</v>
      </c>
      <c r="C113" s="13">
        <f>+C62/C25</f>
        <v>1.4741666221076337</v>
      </c>
      <c r="D113" s="13">
        <f>+D62/D25</f>
        <v>1.50086140167852</v>
      </c>
      <c r="E113" s="13">
        <f>+E62/E25</f>
        <v>1.6544333039048784</v>
      </c>
      <c r="F113" s="13">
        <f>+F62/F25</f>
        <v>1.9299355229517221</v>
      </c>
      <c r="G113" s="4" t="s">
        <v>153</v>
      </c>
      <c r="H113" s="7"/>
      <c r="I113" s="7"/>
      <c r="J113" s="7"/>
      <c r="K113" s="7"/>
      <c r="L113" s="7"/>
      <c r="M113" s="7"/>
    </row>
    <row r="114" spans="1:13" ht="20.100000000000001" customHeight="1" x14ac:dyDescent="0.2">
      <c r="A114" s="2"/>
      <c r="B114" s="11" t="s">
        <v>73</v>
      </c>
      <c r="C114" s="22">
        <f>+C62/C117</f>
        <v>3.776193107909219</v>
      </c>
      <c r="D114" s="22">
        <f>+D62/D117</f>
        <v>6.2892065022290424</v>
      </c>
      <c r="E114" s="22">
        <f>+E62/E117</f>
        <v>5.142240346316024</v>
      </c>
      <c r="F114" s="22">
        <f>+F62/F117</f>
        <v>2.4524469235875062</v>
      </c>
      <c r="G114" s="5" t="s">
        <v>154</v>
      </c>
      <c r="H114" s="7"/>
      <c r="I114" s="7"/>
      <c r="J114" s="7"/>
      <c r="K114" s="7"/>
      <c r="L114" s="7"/>
      <c r="M114" s="7"/>
    </row>
    <row r="115" spans="1:13" ht="20.100000000000001" customHeight="1" x14ac:dyDescent="0.2">
      <c r="A115" s="2"/>
      <c r="B115" s="23"/>
      <c r="C115" s="26"/>
      <c r="D115" s="26"/>
      <c r="E115" s="26"/>
      <c r="F115" s="26"/>
      <c r="G115" s="37"/>
      <c r="H115" s="7"/>
      <c r="I115" s="7"/>
      <c r="J115" s="7"/>
      <c r="K115" s="7"/>
      <c r="L115" s="7"/>
      <c r="M115" s="7"/>
    </row>
    <row r="116" spans="1:13" ht="20.100000000000001" customHeight="1" x14ac:dyDescent="0.2">
      <c r="A116" s="2"/>
      <c r="B116" s="9" t="s">
        <v>74</v>
      </c>
      <c r="C116" s="55">
        <f>+C20/C36</f>
        <v>1.3041073891871229</v>
      </c>
      <c r="D116" s="55">
        <f>+D20/D36</f>
        <v>1.1642844745383594</v>
      </c>
      <c r="E116" s="55">
        <f>+E20/E36</f>
        <v>1.199992745851115</v>
      </c>
      <c r="F116" s="55">
        <f>+F20/F36</f>
        <v>1.597365418259536</v>
      </c>
      <c r="G116" s="3" t="s">
        <v>155</v>
      </c>
      <c r="H116" s="7"/>
      <c r="I116" s="7"/>
      <c r="J116" s="7"/>
      <c r="K116" s="7"/>
      <c r="L116" s="7"/>
      <c r="M116" s="7"/>
    </row>
    <row r="117" spans="1:13" ht="20.100000000000001" customHeight="1" x14ac:dyDescent="0.2">
      <c r="A117" s="2"/>
      <c r="B117" s="11" t="s">
        <v>75</v>
      </c>
      <c r="C117" s="54">
        <f>+C20-C36</f>
        <v>20493578</v>
      </c>
      <c r="D117" s="54">
        <f>+D20-D36</f>
        <v>14246253</v>
      </c>
      <c r="E117" s="54">
        <f>+E20-E36</f>
        <v>18989823</v>
      </c>
      <c r="F117" s="54">
        <f>+F20-F36</f>
        <v>40558459</v>
      </c>
      <c r="G117" s="5" t="s">
        <v>156</v>
      </c>
      <c r="H117" s="7"/>
      <c r="I117" s="7"/>
      <c r="J117" s="7"/>
      <c r="K117" s="7"/>
      <c r="L117" s="7"/>
      <c r="M117" s="7"/>
    </row>
    <row r="118" spans="1:13" ht="20.100000000000001" customHeight="1" x14ac:dyDescent="0.2">
      <c r="A118" s="2"/>
      <c r="B118" s="12"/>
      <c r="G118" s="33"/>
      <c r="H118" s="7"/>
      <c r="I118" s="7"/>
      <c r="J118" s="7"/>
      <c r="K118" s="7"/>
      <c r="L118" s="7"/>
      <c r="M118" s="7"/>
    </row>
    <row r="119" spans="1:13" ht="20.100000000000001" customHeight="1" x14ac:dyDescent="0.2">
      <c r="A119" s="2"/>
      <c r="B119" s="12"/>
      <c r="G119" s="39"/>
      <c r="H119" s="7"/>
      <c r="I119" s="7"/>
      <c r="J119" s="7"/>
      <c r="K119" s="7"/>
      <c r="L119" s="7"/>
      <c r="M119" s="7"/>
    </row>
  </sheetData>
  <phoneticPr fontId="0" type="noConversion"/>
  <printOptions horizontalCentered="1"/>
  <pageMargins left="0.4" right="0.45" top="0.43" bottom="0.31" header="0.21" footer="0.19"/>
  <pageSetup paperSize="9" scale="85" orientation="landscape" r:id="rId1"/>
  <headerFooter alignWithMargins="0"/>
  <rowBreaks count="3" manualBreakCount="3">
    <brk id="29" min="1" max="4" man="1"/>
    <brk id="60" min="1" max="4" man="1"/>
    <brk id="91" min="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Financial Data</vt:lpstr>
      <vt:lpstr>Sheet3</vt:lpstr>
      <vt:lpstr>'Financial Data'!Print_Area</vt:lpstr>
    </vt:vector>
  </TitlesOfParts>
  <Company>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2007-11-30T22:33:38Z</cp:lastPrinted>
  <dcterms:created xsi:type="dcterms:W3CDTF">2003-07-09T06:36:55Z</dcterms:created>
  <dcterms:modified xsi:type="dcterms:W3CDTF">2021-09-21T05:58:06Z</dcterms:modified>
</cp:coreProperties>
</file>