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7400" windowHeight="12120"/>
  </bookViews>
  <sheets>
    <sheet name="Sheet1" sheetId="1" r:id="rId1"/>
    <sheet name="Sheet2" sheetId="4" r:id="rId2"/>
    <sheet name="Sheet3" sheetId="3" r:id="rId3"/>
  </sheets>
  <definedNames>
    <definedName name="_xlnm.Print_Area" localSheetId="0">Sheet1!$B$2:$G$94</definedName>
  </definedNames>
  <calcPr calcId="144525"/>
</workbook>
</file>

<file path=xl/calcChain.xml><?xml version="1.0" encoding="utf-8"?>
<calcChain xmlns="http://schemas.openxmlformats.org/spreadsheetml/2006/main">
  <c r="C125" i="1" l="1"/>
  <c r="C124" i="1"/>
  <c r="C123" i="1"/>
  <c r="C121" i="1"/>
  <c r="C120" i="1"/>
  <c r="C119" i="1"/>
  <c r="C117" i="1"/>
  <c r="C116" i="1"/>
  <c r="C115" i="1"/>
  <c r="C114" i="1"/>
  <c r="C112" i="1"/>
  <c r="C111" i="1"/>
  <c r="C110" i="1"/>
  <c r="C109" i="1"/>
  <c r="C108" i="1"/>
  <c r="C107" i="1"/>
  <c r="C106" i="1"/>
  <c r="C104" i="1"/>
  <c r="C103" i="1"/>
  <c r="C102" i="1"/>
  <c r="C101" i="1"/>
  <c r="C100" i="1"/>
  <c r="C99" i="1"/>
  <c r="C98" i="1"/>
  <c r="C97" i="1"/>
  <c r="D104" i="1" l="1"/>
  <c r="D97" i="1"/>
  <c r="D98" i="1"/>
  <c r="D99" i="1"/>
  <c r="D100" i="1"/>
  <c r="D101" i="1"/>
  <c r="D102" i="1"/>
  <c r="D103" i="1"/>
  <c r="D106" i="1"/>
  <c r="D107" i="1"/>
  <c r="D108" i="1"/>
  <c r="D109" i="1"/>
  <c r="D110" i="1"/>
  <c r="D111" i="1"/>
  <c r="D112" i="1"/>
  <c r="D114" i="1"/>
  <c r="D115" i="1"/>
  <c r="D116" i="1"/>
  <c r="D117" i="1"/>
  <c r="D119" i="1"/>
  <c r="D120" i="1"/>
  <c r="D121" i="1"/>
  <c r="D123" i="1"/>
  <c r="D124" i="1"/>
  <c r="D125" i="1"/>
</calcChain>
</file>

<file path=xl/sharedStrings.xml><?xml version="1.0" encoding="utf-8"?>
<sst xmlns="http://schemas.openxmlformats.org/spreadsheetml/2006/main" count="215" uniqueCount="213">
  <si>
    <t>Value Traded (JD)</t>
  </si>
  <si>
    <t>( حجم التداول (دينار</t>
  </si>
  <si>
    <t>No. of Shares Traded</t>
  </si>
  <si>
    <t>عدد الأسهم المتداولة</t>
  </si>
  <si>
    <t>No. of Transactions</t>
  </si>
  <si>
    <t>عدد العقود المنفذة</t>
  </si>
  <si>
    <t>No. of Subscribed Shares</t>
  </si>
  <si>
    <t>Market Capitalization (JD)</t>
  </si>
  <si>
    <t>( القيمة السوقية (دينار</t>
  </si>
  <si>
    <t>Assets (JD)</t>
  </si>
  <si>
    <t>( الموجودات (دينار</t>
  </si>
  <si>
    <t>Cash and Balances at Central Banks</t>
  </si>
  <si>
    <t>نقد وأرصدة لدى بنوك مركزية</t>
  </si>
  <si>
    <t>Balances at Banks and Financial Institutions</t>
  </si>
  <si>
    <t xml:space="preserve">أرصدة لدى بنوك ومؤسسات مصرفية </t>
  </si>
  <si>
    <t xml:space="preserve">Deposits at Banks and Financial Institutions </t>
  </si>
  <si>
    <t xml:space="preserve">ايداعات لدى بنوك ومؤسسات مصرفية </t>
  </si>
  <si>
    <t>Investments in Affiliates</t>
  </si>
  <si>
    <t>استثمارات في شركات حليفة</t>
  </si>
  <si>
    <t>Direct Credit Facilities, Net</t>
  </si>
  <si>
    <t>تسهيلات ائتمانية - صافي</t>
  </si>
  <si>
    <t>Provision for Credit Facilities</t>
  </si>
  <si>
    <t>مخصص تسهيلات ائتمانية</t>
  </si>
  <si>
    <t>Interests in Suspense</t>
  </si>
  <si>
    <t>فوائد معلقة</t>
  </si>
  <si>
    <t>Fixed Assets, Net</t>
  </si>
  <si>
    <t>موجودات ثابتة - صافي بعد الاستهلاك</t>
  </si>
  <si>
    <t>Other Assets</t>
  </si>
  <si>
    <t>موجودات أخرى</t>
  </si>
  <si>
    <t>Total Assets</t>
  </si>
  <si>
    <t>مجموع الموجودات</t>
  </si>
  <si>
    <t>Liabilities &amp; Shareholders Equity</t>
  </si>
  <si>
    <t>المطلوبات وحقوق المساهمين</t>
  </si>
  <si>
    <t>Liabilities (JD)</t>
  </si>
  <si>
    <t>( المطلوبات (دينار</t>
  </si>
  <si>
    <t>Customers Deposits</t>
  </si>
  <si>
    <t>ودائع عملاء</t>
  </si>
  <si>
    <t>Banks &amp; Financial Institutions Deposits</t>
  </si>
  <si>
    <t xml:space="preserve">ودائع بنوك ومؤسسات مصرفية </t>
  </si>
  <si>
    <t>Cash Margins</t>
  </si>
  <si>
    <t>تأمينات نقدية</t>
  </si>
  <si>
    <t>Other Liabilities</t>
  </si>
  <si>
    <t>مطلوبات أخرى</t>
  </si>
  <si>
    <t>Total Liabilities</t>
  </si>
  <si>
    <t>مجموع المطلوبات</t>
  </si>
  <si>
    <t>Shareholders Equity (JD)</t>
  </si>
  <si>
    <t>( حقوق المساهمين (دينار</t>
  </si>
  <si>
    <t>Authorized Capital</t>
  </si>
  <si>
    <t>رأس المال المصرح به</t>
  </si>
  <si>
    <t>Subscribed Capital</t>
  </si>
  <si>
    <t>رأس المال المكتتب به</t>
  </si>
  <si>
    <t>Paid In Capital</t>
  </si>
  <si>
    <t>رأس المال المدفوع</t>
  </si>
  <si>
    <t>Legal Reserve</t>
  </si>
  <si>
    <t>احتياطي قانوني</t>
  </si>
  <si>
    <t>Voluntary Reserve</t>
  </si>
  <si>
    <t xml:space="preserve">احتياطي اختياري </t>
  </si>
  <si>
    <t>Other Reserves</t>
  </si>
  <si>
    <t>الاحتياطات الأخرى</t>
  </si>
  <si>
    <t>Issuance Premium</t>
  </si>
  <si>
    <t>علاوة الاصدار</t>
  </si>
  <si>
    <t>Issuance Discount</t>
  </si>
  <si>
    <t>خصم اصدار</t>
  </si>
  <si>
    <t>Treasury Stocks</t>
  </si>
  <si>
    <t>أسهم خزينة</t>
  </si>
  <si>
    <t xml:space="preserve">Foreign Currencies Translation </t>
  </si>
  <si>
    <t>فروقات ترجمة عملات أجنبية</t>
  </si>
  <si>
    <t>Accumulated Change in Fair Value</t>
  </si>
  <si>
    <t>التغير المتراكم في القيمة العادلة</t>
  </si>
  <si>
    <t>Retained Earnings</t>
  </si>
  <si>
    <t>الارباح (الخسائر) المدورة</t>
  </si>
  <si>
    <t>Total Shareholders Equity</t>
  </si>
  <si>
    <t>مجموع حقوق المساهمين</t>
  </si>
  <si>
    <t>Total Liabilities &amp; Shareholders Equity</t>
  </si>
  <si>
    <t>مجموع المطلوبات وحقوق المساهمين</t>
  </si>
  <si>
    <t>(بيان الدخل (دينار</t>
  </si>
  <si>
    <t>Interest Income</t>
  </si>
  <si>
    <t>الفوائد الدائنة</t>
  </si>
  <si>
    <t>Interest Expense</t>
  </si>
  <si>
    <t>الفوائد المدينة</t>
  </si>
  <si>
    <t>Net Interest Income</t>
  </si>
  <si>
    <t>صافي الفوائد</t>
  </si>
  <si>
    <t>Net Commissions Income</t>
  </si>
  <si>
    <t>صافي العمولات</t>
  </si>
  <si>
    <t>Gains from Financial Assets and Instruments</t>
  </si>
  <si>
    <t>أرباح موجودات وأدوات مالية</t>
  </si>
  <si>
    <t>Income Tax (Period)</t>
  </si>
  <si>
    <t>ضريبة دخل السنة</t>
  </si>
  <si>
    <t>ضريبة دخل سنوات سابقة</t>
  </si>
  <si>
    <t>رسوم الجامعات والبحث العلمي وصندوق التعليم</t>
  </si>
  <si>
    <t>Cash Flow (JD)</t>
  </si>
  <si>
    <t>( التدفقات النقدية (دينار</t>
  </si>
  <si>
    <t>Cash Balance (Beginning)</t>
  </si>
  <si>
    <t>النقد وما في حكمه في بداية السنة</t>
  </si>
  <si>
    <t>Net Cash Flow from (Used In) Operating Activities</t>
  </si>
  <si>
    <t>صافي التدفق النقدي من (المستخدم في) عمليات التشغيل</t>
  </si>
  <si>
    <t>Net Cash Flow from (Used In) Investing Activities</t>
  </si>
  <si>
    <t>صافي التدفق النقدي من (المستخدم في) عمليات الاستثمار</t>
  </si>
  <si>
    <t>Net Cash Flow from (Used In) Financing Activities</t>
  </si>
  <si>
    <t>صافي التدفق النقدي من (المستخدم في) عمليات التمويل</t>
  </si>
  <si>
    <r>
      <t>Differences in Exchange</t>
    </r>
    <r>
      <rPr>
        <sz val="12"/>
        <rFont val="Times New Roman"/>
        <family val="1"/>
      </rPr>
      <t/>
    </r>
  </si>
  <si>
    <t>فرق عملات أجنبية</t>
  </si>
  <si>
    <t>Cash Balance (Ending)</t>
  </si>
  <si>
    <t>النقد وما في حكمه في نهاية السنة</t>
  </si>
  <si>
    <t>موجودات ضريبية مؤجلة</t>
  </si>
  <si>
    <t>أموال مقترضة</t>
  </si>
  <si>
    <t>مطلوبات ضريبية مؤجلة</t>
  </si>
  <si>
    <t>أرباح عملات أجنبية</t>
  </si>
  <si>
    <t>ايرادات أخرى</t>
  </si>
  <si>
    <t>اجمالي الدخل</t>
  </si>
  <si>
    <t>نفقات الموظفين</t>
  </si>
  <si>
    <t>مخصص تدني التسهيلات الائتمانية المباشرة</t>
  </si>
  <si>
    <t xml:space="preserve">استهلاكات واطفاءات </t>
  </si>
  <si>
    <t>ديون معدومة</t>
  </si>
  <si>
    <t>اجمالي المصروفات</t>
  </si>
  <si>
    <t>الربح قبل الضريبة والرسوم</t>
  </si>
  <si>
    <t>مكافأة أعضاء مجلس الإدارة</t>
  </si>
  <si>
    <t>صافي الفوائد والعمولات</t>
  </si>
  <si>
    <t>مخصصات متنوعة أخرى</t>
  </si>
  <si>
    <t>مصاريف أخرى</t>
  </si>
  <si>
    <t>Deferred Income Tax Assets</t>
  </si>
  <si>
    <t>Deferred Income Tax Liabilities</t>
  </si>
  <si>
    <t>Loans and Borrowing</t>
  </si>
  <si>
    <t>Interest and Commissions, Net</t>
  </si>
  <si>
    <t>Gains from Foreign Currencies</t>
  </si>
  <si>
    <t>Other Revenues</t>
  </si>
  <si>
    <t>Total Income</t>
  </si>
  <si>
    <t>Employees Expenses</t>
  </si>
  <si>
    <t xml:space="preserve">Depreciation &amp; Amortization </t>
  </si>
  <si>
    <t>Other Expenses</t>
  </si>
  <si>
    <t>Provision for Direct Credit Facilities (Period)</t>
  </si>
  <si>
    <t>Sundry Provisions</t>
  </si>
  <si>
    <t>Bad Debts Writtens Off</t>
  </si>
  <si>
    <t>Total Expenses</t>
  </si>
  <si>
    <t>Net Income before Tax</t>
  </si>
  <si>
    <t>Income Tax ( Previous Years)</t>
  </si>
  <si>
    <t>Universities and Research Train Fees</t>
  </si>
  <si>
    <t>Board of Directors Remuniration</t>
  </si>
  <si>
    <t>صافي الربح</t>
  </si>
  <si>
    <t>صافي الربح العائد لمساهمي الشركة</t>
  </si>
  <si>
    <t>Net Income Pertains to Shareholders</t>
  </si>
  <si>
    <t>Net Income</t>
  </si>
  <si>
    <t>Trading Information</t>
  </si>
  <si>
    <t>Income Statement (JD)</t>
  </si>
  <si>
    <t>Banks Sector</t>
  </si>
  <si>
    <t>Financial Ratios</t>
  </si>
  <si>
    <t xml:space="preserve">النسب المالية </t>
  </si>
  <si>
    <t>Turnover Ratio %</t>
  </si>
  <si>
    <t>% معدل دوران السهم</t>
  </si>
  <si>
    <t>Earning Per Share (JD)</t>
  </si>
  <si>
    <t>(عائد السهم الواحد (دينار</t>
  </si>
  <si>
    <t>Dividend Per Share (JD)</t>
  </si>
  <si>
    <t>(التوزيعات النقدية  للسهم (دينار</t>
  </si>
  <si>
    <t>Book Value Per Share (JD)</t>
  </si>
  <si>
    <t>(القيمة الدفترية للسهم الواحد (دينار</t>
  </si>
  <si>
    <t>Price Earnings Ratio (Times)</t>
  </si>
  <si>
    <t>(القيمة السوقية الى العائد (مره</t>
  </si>
  <si>
    <t>Dividend Yield %</t>
  </si>
  <si>
    <t>%الأرباح الموزعة الى القيمة السوقية</t>
  </si>
  <si>
    <t>Dividends Per Share to Earning Per Share %</t>
  </si>
  <si>
    <t>%الأرباح الموزعة للسهم الى عائد السهم</t>
  </si>
  <si>
    <t>Price to Book Value (Times)</t>
  </si>
  <si>
    <t>القيمة السوقية الى القيمة الدفترية (مره)</t>
  </si>
  <si>
    <r>
      <t xml:space="preserve">Return On Assets % </t>
    </r>
    <r>
      <rPr>
        <sz val="10"/>
        <color indexed="18"/>
        <rFont val="Tahoma"/>
        <family val="2"/>
      </rPr>
      <t/>
    </r>
  </si>
  <si>
    <t>العائد على مجموع الموجودات %</t>
  </si>
  <si>
    <t xml:space="preserve">Return On Equity % </t>
  </si>
  <si>
    <t xml:space="preserve">العائد على حقوق المساهمين % </t>
  </si>
  <si>
    <t xml:space="preserve">Net Interest and Commissions Income / Total Income % </t>
  </si>
  <si>
    <t>صافي الفوائد والعمولات / اجمالي الدخل %</t>
  </si>
  <si>
    <t>Credit Interest / Credit Facilities, Net %</t>
  </si>
  <si>
    <t>%الفوائد الدائنة / صافي التسهيلات</t>
  </si>
  <si>
    <t>Net Income / Total Income %</t>
  </si>
  <si>
    <t>%صافي الربح/اجمالي الدخل</t>
  </si>
  <si>
    <t>Total Income / Total Assets %</t>
  </si>
  <si>
    <t>%اجمالي الدخل / الموجودات</t>
  </si>
  <si>
    <t>(Provision for Credit Facilities + Interest in Suspense) / Credit Facilities%</t>
  </si>
  <si>
    <t>%مخصص التسهيلات الائتمانية والفوائد المعلقة/ صافي التسهيلات</t>
  </si>
  <si>
    <t>Equity Ratio %</t>
  </si>
  <si>
    <t>%نسبة الملكية</t>
  </si>
  <si>
    <t>Shareholders Equity / Total Deposits%</t>
  </si>
  <si>
    <t>%حقوق المساهمين/اجمالي الودائع</t>
  </si>
  <si>
    <t>Debt Ratio %</t>
  </si>
  <si>
    <t>%نسبة المديونية</t>
  </si>
  <si>
    <t>Total Deposits / Total Assets%</t>
  </si>
  <si>
    <t>%اجمالي الودائع/مجموع الموجودات</t>
  </si>
  <si>
    <t>Net Credit Facilities to Total Assets%</t>
  </si>
  <si>
    <t>%صافي التسهيلات الى مجموع الموجودات</t>
  </si>
  <si>
    <t>Net Credit Facilities to Total Deposits%</t>
  </si>
  <si>
    <t>صافي التسهيلات/ اجمالي الودائع %</t>
  </si>
  <si>
    <t>Shareholders Equity to Credit Facilities, Net%</t>
  </si>
  <si>
    <t>%حقوق المساهمين/ صافي التسهيلات</t>
  </si>
  <si>
    <t>Quick Ratio (Times)</t>
  </si>
  <si>
    <t>(نسبة السيولة(مره</t>
  </si>
  <si>
    <t>Cash &amp; Investments to Total Deposits%</t>
  </si>
  <si>
    <t>%النقد + الاستثمارات/ اجمالي الودائع</t>
  </si>
  <si>
    <t>Cash + Trading Investments / Total Deposits (Times)</t>
  </si>
  <si>
    <t>(النقد + موجودات مالية للمتاجرة/اجمالي الودائع(مره</t>
  </si>
  <si>
    <t>Financial Assets at Fair Value Through Profit</t>
  </si>
  <si>
    <t>موجودات مالية  بالقيمة العادلة من خلال قائمة الدخل</t>
  </si>
  <si>
    <t>Financial Assets at Fair Value Through Other Comprehensive Income</t>
  </si>
  <si>
    <t>موجودات مالية بالقيمة العادلة من خلال الدخل الشامل</t>
  </si>
  <si>
    <t>Financial Assets at Amortized Cost</t>
  </si>
  <si>
    <t>موجودات مالية بالكلفة المطفأة</t>
  </si>
  <si>
    <t>عدد الأسهم المدرجة</t>
  </si>
  <si>
    <t>أرباح موزعة</t>
  </si>
  <si>
    <t>أسهم موزعة</t>
  </si>
  <si>
    <t>حقوق غير مسيطرين</t>
  </si>
  <si>
    <t>Cash Dividends</t>
  </si>
  <si>
    <t>Stock Dividends</t>
  </si>
  <si>
    <t>Non- controlling Interest</t>
  </si>
  <si>
    <t>*معلومات التداول لا تشمل الشركات التي تم نقلها إلى سوق الاوراق المالية غير المدرجة (OTC)</t>
  </si>
  <si>
    <t>قطاع البنوك</t>
  </si>
  <si>
    <t>معلومات التداول*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</si>
</sst>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charset val="178"/>
    </font>
    <font>
      <sz val="10"/>
      <name val="Times New Roman"/>
      <family val="1"/>
    </font>
    <font>
      <sz val="12"/>
      <name val="Arabic Transparent"/>
      <charset val="178"/>
    </font>
    <font>
      <sz val="12"/>
      <color indexed="18"/>
      <name val="Times New Roman"/>
      <family val="1"/>
    </font>
    <font>
      <sz val="12"/>
      <color indexed="18"/>
      <name val="Arabic Transparent"/>
      <charset val="178"/>
    </font>
    <font>
      <sz val="12"/>
      <name val="Times New Roman"/>
      <family val="1"/>
    </font>
    <font>
      <b/>
      <sz val="14"/>
      <color indexed="54"/>
      <name val="Arabic Transparent"/>
      <charset val="178"/>
    </font>
    <font>
      <b/>
      <sz val="14"/>
      <color indexed="54"/>
      <name val="Times New Roman"/>
      <family val="1"/>
    </font>
    <font>
      <b/>
      <u/>
      <sz val="14"/>
      <color indexed="54"/>
      <name val="Arabic Transparent"/>
      <charset val="178"/>
    </font>
    <font>
      <b/>
      <u/>
      <sz val="14"/>
      <color indexed="54"/>
      <name val="Times New Roman"/>
      <family val="1"/>
    </font>
    <font>
      <b/>
      <u/>
      <sz val="12"/>
      <color indexed="18"/>
      <name val="Times New Roman"/>
      <family val="1"/>
    </font>
    <font>
      <b/>
      <sz val="10"/>
      <name val="Arial"/>
      <family val="2"/>
    </font>
    <font>
      <b/>
      <u/>
      <sz val="12"/>
      <color indexed="18"/>
      <name val="Arabic Transparent"/>
      <charset val="178"/>
    </font>
    <font>
      <b/>
      <sz val="12"/>
      <color indexed="54"/>
      <name val="Times New Roman"/>
      <family val="1"/>
    </font>
    <font>
      <sz val="10"/>
      <color indexed="18"/>
      <name val="Tahoma"/>
      <family val="2"/>
    </font>
    <font>
      <sz val="11"/>
      <color indexed="18"/>
      <name val="Times New Roman"/>
      <family val="1"/>
    </font>
    <font>
      <u/>
      <sz val="12"/>
      <color indexed="18"/>
      <name val="Times New Roman"/>
      <family val="1"/>
    </font>
    <font>
      <sz val="10"/>
      <color indexed="18"/>
      <name val="Arabic Transparent"/>
      <charset val="17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Fill="1"/>
    <xf numFmtId="0" fontId="0" fillId="0" borderId="0" xfId="0" applyFill="1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/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Alignment="1">
      <alignment horizontal="center"/>
    </xf>
    <xf numFmtId="0" fontId="12" fillId="0" borderId="0" xfId="0" applyFont="1" applyFill="1"/>
    <xf numFmtId="2" fontId="3" fillId="0" borderId="1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38" fontId="3" fillId="0" borderId="0" xfId="0" applyNumberFormat="1" applyFont="1" applyAlignment="1">
      <alignment horizontal="center"/>
    </xf>
    <xf numFmtId="38" fontId="13" fillId="0" borderId="0" xfId="0" applyNumberFormat="1" applyFont="1" applyAlignment="1">
      <alignment horizontal="center" vertical="center"/>
    </xf>
    <xf numFmtId="38" fontId="7" fillId="0" borderId="0" xfId="0" applyNumberFormat="1" applyFont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ill="1" applyAlignment="1"/>
    <xf numFmtId="0" fontId="3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right" vertical="center"/>
    </xf>
    <xf numFmtId="2" fontId="3" fillId="0" borderId="2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vertic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vertical="center"/>
    </xf>
    <xf numFmtId="3" fontId="13" fillId="0" borderId="0" xfId="0" applyNumberFormat="1" applyFont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3" fontId="0" fillId="0" borderId="0" xfId="0" applyNumberFormat="1"/>
    <xf numFmtId="0" fontId="17" fillId="0" borderId="0" xfId="0" applyFont="1" applyFill="1" applyBorder="1" applyAlignment="1">
      <alignment horizontal="right" wrapText="1" readingOrder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U145"/>
  <sheetViews>
    <sheetView tabSelected="1" topLeftCell="B1" zoomScaleNormal="100" workbookViewId="0">
      <selection activeCell="D8" sqref="D8"/>
    </sheetView>
  </sheetViews>
  <sheetFormatPr defaultRowHeight="15" x14ac:dyDescent="0.2"/>
  <cols>
    <col min="2" max="2" width="62.28515625" style="1" customWidth="1"/>
    <col min="3" max="4" width="16.28515625" style="2" customWidth="1"/>
    <col min="5" max="6" width="16.28515625" style="2" bestFit="1" customWidth="1"/>
    <col min="7" max="7" width="49.42578125" style="3" customWidth="1"/>
    <col min="8" max="8" width="9.140625" style="4" customWidth="1"/>
    <col min="9" max="9" width="11" style="4" bestFit="1" customWidth="1"/>
    <col min="10" max="10" width="9.140625" style="4" customWidth="1"/>
    <col min="11" max="13" width="12" style="4" bestFit="1" customWidth="1"/>
    <col min="14" max="16" width="9.140625" style="4" customWidth="1"/>
    <col min="17" max="17" width="11.7109375" style="4" bestFit="1" customWidth="1"/>
    <col min="18" max="18" width="10.7109375" style="4" bestFit="1" customWidth="1"/>
    <col min="19" max="19" width="10.140625" style="4" bestFit="1" customWidth="1"/>
    <col min="20" max="47" width="9.140625" style="4" customWidth="1"/>
  </cols>
  <sheetData>
    <row r="2" spans="2:47" ht="15.75" x14ac:dyDescent="0.25">
      <c r="B2" s="30" t="s">
        <v>144</v>
      </c>
      <c r="C2" s="31"/>
      <c r="D2" s="31"/>
      <c r="E2" s="31"/>
      <c r="F2" s="30"/>
      <c r="G2" s="32" t="s">
        <v>211</v>
      </c>
      <c r="I2"/>
      <c r="J2"/>
      <c r="K2"/>
      <c r="L2"/>
      <c r="M2"/>
      <c r="N2"/>
    </row>
    <row r="3" spans="2:47" x14ac:dyDescent="0.2">
      <c r="I3"/>
      <c r="J3"/>
      <c r="K3"/>
      <c r="L3"/>
      <c r="M3"/>
      <c r="N3"/>
    </row>
    <row r="4" spans="2:47" s="5" customFormat="1" ht="24.95" customHeight="1" x14ac:dyDescent="0.2">
      <c r="B4" s="25" t="s">
        <v>142</v>
      </c>
      <c r="C4" s="26">
        <v>2019</v>
      </c>
      <c r="D4" s="26">
        <v>2018</v>
      </c>
      <c r="E4" s="26">
        <v>2017</v>
      </c>
      <c r="F4" s="26">
        <v>2016</v>
      </c>
      <c r="G4" s="24" t="s">
        <v>212</v>
      </c>
      <c r="H4" s="6"/>
      <c r="I4"/>
      <c r="J4"/>
      <c r="K4"/>
      <c r="L4"/>
      <c r="M4"/>
      <c r="N4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</row>
    <row r="5" spans="2:47" s="5" customFormat="1" ht="20.100000000000001" customHeight="1" x14ac:dyDescent="0.2">
      <c r="B5" s="7" t="s">
        <v>0</v>
      </c>
      <c r="C5" s="50">
        <v>499585747.14999998</v>
      </c>
      <c r="D5" s="50">
        <v>631787715.92999995</v>
      </c>
      <c r="E5" s="50">
        <v>1088063573.6600001</v>
      </c>
      <c r="F5" s="50">
        <v>386452243.38</v>
      </c>
      <c r="G5" s="8" t="s">
        <v>1</v>
      </c>
      <c r="H5" s="6"/>
      <c r="I5"/>
      <c r="J5"/>
      <c r="K5"/>
      <c r="L5"/>
      <c r="M5"/>
      <c r="N5"/>
      <c r="O5" s="6"/>
      <c r="P5" s="53"/>
      <c r="Q5" s="53"/>
      <c r="R5" s="53"/>
      <c r="S5" s="53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</row>
    <row r="6" spans="2:47" s="5" customFormat="1" ht="20.100000000000001" customHeight="1" x14ac:dyDescent="0.2">
      <c r="B6" s="9" t="s">
        <v>2</v>
      </c>
      <c r="C6" s="51">
        <v>175267853</v>
      </c>
      <c r="D6" s="51">
        <v>201807942</v>
      </c>
      <c r="E6" s="51">
        <v>235865802</v>
      </c>
      <c r="F6" s="51">
        <v>140386715</v>
      </c>
      <c r="G6" s="10" t="s">
        <v>3</v>
      </c>
      <c r="H6" s="6"/>
      <c r="I6"/>
      <c r="J6"/>
      <c r="K6"/>
      <c r="L6"/>
      <c r="M6"/>
      <c r="N6"/>
      <c r="O6" s="6"/>
      <c r="P6" s="53"/>
      <c r="Q6" s="53"/>
      <c r="R6" s="53"/>
      <c r="S6" s="53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2:47" s="5" customFormat="1" ht="20.100000000000001" customHeight="1" x14ac:dyDescent="0.2">
      <c r="B7" s="9" t="s">
        <v>4</v>
      </c>
      <c r="C7" s="51">
        <v>39101</v>
      </c>
      <c r="D7" s="51">
        <v>58370</v>
      </c>
      <c r="E7" s="51">
        <v>53511</v>
      </c>
      <c r="F7" s="51">
        <v>59600</v>
      </c>
      <c r="G7" s="10" t="s">
        <v>5</v>
      </c>
      <c r="H7" s="6"/>
      <c r="I7"/>
      <c r="J7"/>
      <c r="K7"/>
      <c r="L7"/>
      <c r="M7"/>
      <c r="N7"/>
      <c r="O7" s="6"/>
      <c r="P7" s="53"/>
      <c r="Q7" s="53"/>
      <c r="R7" s="53"/>
      <c r="S7" s="53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</row>
    <row r="8" spans="2:47" s="5" customFormat="1" ht="20.100000000000001" customHeight="1" x14ac:dyDescent="0.2">
      <c r="B8" s="9" t="s">
        <v>6</v>
      </c>
      <c r="C8" s="51">
        <v>2586455000</v>
      </c>
      <c r="D8" s="51">
        <v>2568737500</v>
      </c>
      <c r="E8" s="51">
        <v>2559550000</v>
      </c>
      <c r="F8" s="51">
        <v>2445675000</v>
      </c>
      <c r="G8" s="10" t="s">
        <v>203</v>
      </c>
      <c r="H8" s="6"/>
      <c r="I8"/>
      <c r="J8"/>
      <c r="K8"/>
      <c r="L8"/>
      <c r="M8"/>
      <c r="N8"/>
      <c r="O8" s="6"/>
      <c r="P8" s="53"/>
      <c r="Q8" s="53"/>
      <c r="R8" s="53"/>
      <c r="S8" s="53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</row>
    <row r="9" spans="2:47" s="5" customFormat="1" ht="20.100000000000001" customHeight="1" x14ac:dyDescent="0.2">
      <c r="B9" s="11" t="s">
        <v>7</v>
      </c>
      <c r="C9" s="52">
        <v>7563322250</v>
      </c>
      <c r="D9" s="52">
        <v>8913090500</v>
      </c>
      <c r="E9" s="52">
        <v>8876055000</v>
      </c>
      <c r="F9" s="52">
        <v>9021061000</v>
      </c>
      <c r="G9" s="12" t="s">
        <v>8</v>
      </c>
      <c r="H9" s="6"/>
      <c r="I9"/>
      <c r="J9"/>
      <c r="K9"/>
      <c r="L9"/>
      <c r="M9"/>
      <c r="N9"/>
      <c r="O9" s="6"/>
      <c r="P9" s="53"/>
      <c r="Q9" s="53"/>
      <c r="R9" s="53"/>
      <c r="S9" s="53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</row>
    <row r="10" spans="2:47" ht="26.25" x14ac:dyDescent="0.25">
      <c r="B10" s="13"/>
      <c r="C10" s="35"/>
      <c r="D10" s="35"/>
      <c r="E10" s="35"/>
      <c r="F10" s="35"/>
      <c r="G10" s="59" t="s">
        <v>210</v>
      </c>
      <c r="I10"/>
      <c r="J10"/>
      <c r="K10"/>
      <c r="L10"/>
      <c r="M10"/>
      <c r="N10"/>
      <c r="P10" s="53"/>
      <c r="Q10" s="53"/>
      <c r="R10" s="53"/>
      <c r="S10" s="53"/>
    </row>
    <row r="11" spans="2:47" ht="15.75" x14ac:dyDescent="0.25">
      <c r="C11" s="35"/>
      <c r="D11" s="35"/>
      <c r="E11" s="35"/>
      <c r="F11" s="35"/>
      <c r="G11" s="14"/>
      <c r="I11"/>
      <c r="J11"/>
      <c r="K11"/>
      <c r="L11"/>
      <c r="M11"/>
      <c r="N11"/>
      <c r="P11" s="53"/>
      <c r="Q11" s="53"/>
      <c r="R11" s="53"/>
      <c r="S11" s="53"/>
    </row>
    <row r="12" spans="2:47" s="5" customFormat="1" ht="24.95" customHeight="1" x14ac:dyDescent="0.2">
      <c r="B12" s="25" t="s">
        <v>9</v>
      </c>
      <c r="C12" s="54"/>
      <c r="D12" s="54"/>
      <c r="E12" s="54"/>
      <c r="F12" s="54"/>
      <c r="G12" s="27" t="s">
        <v>10</v>
      </c>
      <c r="H12" s="6"/>
      <c r="I12"/>
      <c r="J12"/>
      <c r="K12"/>
      <c r="L12"/>
      <c r="M12"/>
      <c r="N12"/>
      <c r="O12" s="6"/>
      <c r="P12" s="53"/>
      <c r="Q12" s="53"/>
      <c r="R12" s="53"/>
      <c r="S12" s="53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</row>
    <row r="13" spans="2:47" s="5" customFormat="1" ht="20.100000000000001" customHeight="1" x14ac:dyDescent="0.2">
      <c r="B13" s="7" t="s">
        <v>11</v>
      </c>
      <c r="C13" s="50">
        <v>7550250888</v>
      </c>
      <c r="D13" s="50">
        <v>6783180952</v>
      </c>
      <c r="E13" s="50">
        <v>6925883377</v>
      </c>
      <c r="F13" s="50">
        <v>6478135001</v>
      </c>
      <c r="G13" s="16" t="s">
        <v>12</v>
      </c>
      <c r="H13" s="6"/>
      <c r="I13"/>
      <c r="J13"/>
      <c r="K13"/>
      <c r="L13"/>
      <c r="M13"/>
      <c r="N13"/>
      <c r="O13" s="6"/>
      <c r="P13" s="53"/>
      <c r="Q13" s="53"/>
      <c r="R13" s="53"/>
      <c r="S13" s="53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</row>
    <row r="14" spans="2:47" s="5" customFormat="1" ht="20.100000000000001" customHeight="1" x14ac:dyDescent="0.2">
      <c r="B14" s="17" t="s">
        <v>13</v>
      </c>
      <c r="C14" s="51">
        <v>5287147117</v>
      </c>
      <c r="D14" s="51">
        <v>5328971877</v>
      </c>
      <c r="E14" s="51">
        <v>5505236607</v>
      </c>
      <c r="F14" s="51">
        <v>6150489906</v>
      </c>
      <c r="G14" s="18" t="s">
        <v>14</v>
      </c>
      <c r="H14" s="6"/>
      <c r="I14"/>
      <c r="J14"/>
      <c r="K14"/>
      <c r="L14"/>
      <c r="M14"/>
      <c r="N14"/>
      <c r="O14" s="6"/>
      <c r="P14" s="53"/>
      <c r="Q14" s="53"/>
      <c r="R14" s="53"/>
      <c r="S14" s="53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</row>
    <row r="15" spans="2:47" s="5" customFormat="1" ht="20.100000000000001" customHeight="1" x14ac:dyDescent="0.2">
      <c r="B15" s="9" t="s">
        <v>15</v>
      </c>
      <c r="C15" s="51">
        <v>568951674</v>
      </c>
      <c r="D15" s="51">
        <v>632047697</v>
      </c>
      <c r="E15" s="51">
        <v>419274878</v>
      </c>
      <c r="F15" s="51">
        <v>272380692</v>
      </c>
      <c r="G15" s="18" t="s">
        <v>16</v>
      </c>
      <c r="H15" s="6"/>
      <c r="I15"/>
      <c r="J15"/>
      <c r="K15"/>
      <c r="L15"/>
      <c r="M15"/>
      <c r="N15"/>
      <c r="O15" s="6"/>
      <c r="P15" s="53"/>
      <c r="Q15" s="53"/>
      <c r="R15" s="53"/>
      <c r="S15" s="53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</row>
    <row r="16" spans="2:47" s="5" customFormat="1" ht="20.100000000000001" customHeight="1" x14ac:dyDescent="0.2">
      <c r="B16" s="9" t="s">
        <v>197</v>
      </c>
      <c r="C16" s="51">
        <v>205407180</v>
      </c>
      <c r="D16" s="51">
        <v>120081305</v>
      </c>
      <c r="E16" s="51">
        <v>192841183</v>
      </c>
      <c r="F16" s="51">
        <v>253583493</v>
      </c>
      <c r="G16" s="18" t="s">
        <v>198</v>
      </c>
      <c r="H16" s="6"/>
      <c r="I16"/>
      <c r="J16"/>
      <c r="K16"/>
      <c r="L16"/>
      <c r="M16"/>
      <c r="N16"/>
      <c r="O16" s="6"/>
      <c r="P16" s="53"/>
      <c r="Q16" s="53"/>
      <c r="R16" s="53"/>
      <c r="S16" s="53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</row>
    <row r="17" spans="2:47" s="5" customFormat="1" ht="20.100000000000001" customHeight="1" x14ac:dyDescent="0.2">
      <c r="B17" s="9" t="s">
        <v>199</v>
      </c>
      <c r="C17" s="51">
        <v>1200611132</v>
      </c>
      <c r="D17" s="51">
        <v>1041355971</v>
      </c>
      <c r="E17" s="51">
        <v>478118598</v>
      </c>
      <c r="F17" s="51">
        <v>489186841</v>
      </c>
      <c r="G17" s="18" t="s">
        <v>200</v>
      </c>
      <c r="H17" s="6"/>
      <c r="I17"/>
      <c r="J17"/>
      <c r="K17"/>
      <c r="L17"/>
      <c r="M17"/>
      <c r="N17"/>
      <c r="O17" s="6"/>
      <c r="P17" s="53"/>
      <c r="Q17" s="53"/>
      <c r="R17" s="53"/>
      <c r="S17" s="53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</row>
    <row r="18" spans="2:47" s="5" customFormat="1" ht="20.100000000000001" customHeight="1" x14ac:dyDescent="0.2">
      <c r="B18" s="9" t="s">
        <v>201</v>
      </c>
      <c r="C18" s="51">
        <v>11825721063</v>
      </c>
      <c r="D18" s="51">
        <v>11077331524</v>
      </c>
      <c r="E18" s="51">
        <v>10266125088</v>
      </c>
      <c r="F18" s="51">
        <v>10516717343</v>
      </c>
      <c r="G18" s="18" t="s">
        <v>202</v>
      </c>
      <c r="H18" s="6"/>
      <c r="I18"/>
      <c r="J18"/>
      <c r="K18"/>
      <c r="L18"/>
      <c r="M18"/>
      <c r="N18"/>
      <c r="O18" s="6"/>
      <c r="P18" s="53"/>
      <c r="Q18" s="53"/>
      <c r="R18" s="53"/>
      <c r="S18" s="53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</row>
    <row r="19" spans="2:47" s="5" customFormat="1" ht="20.100000000000001" customHeight="1" x14ac:dyDescent="0.2">
      <c r="B19" s="9" t="s">
        <v>17</v>
      </c>
      <c r="C19" s="51">
        <v>946081504</v>
      </c>
      <c r="D19" s="51">
        <v>935101105</v>
      </c>
      <c r="E19" s="51">
        <v>989786706</v>
      </c>
      <c r="F19" s="51">
        <v>948320268</v>
      </c>
      <c r="G19" s="18" t="s">
        <v>18</v>
      </c>
      <c r="H19" s="6"/>
      <c r="I19"/>
      <c r="J19"/>
      <c r="K19"/>
      <c r="L19"/>
      <c r="M19"/>
      <c r="N19"/>
      <c r="O19" s="6"/>
      <c r="P19" s="53"/>
      <c r="Q19" s="53"/>
      <c r="R19" s="53"/>
      <c r="S19" s="53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</row>
    <row r="20" spans="2:47" s="5" customFormat="1" ht="20.100000000000001" customHeight="1" x14ac:dyDescent="0.2">
      <c r="B20" s="9" t="s">
        <v>19</v>
      </c>
      <c r="C20" s="51">
        <v>29285041375</v>
      </c>
      <c r="D20" s="51">
        <v>29365501431</v>
      </c>
      <c r="E20" s="51">
        <v>28562616466</v>
      </c>
      <c r="F20" s="51">
        <v>26106818552</v>
      </c>
      <c r="G20" s="18" t="s">
        <v>20</v>
      </c>
      <c r="H20" s="6"/>
      <c r="I20"/>
      <c r="J20"/>
      <c r="K20"/>
      <c r="L20"/>
      <c r="M20"/>
      <c r="N20"/>
      <c r="O20" s="6"/>
      <c r="P20" s="53"/>
      <c r="Q20" s="53"/>
      <c r="R20" s="53"/>
      <c r="S20" s="53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</row>
    <row r="21" spans="2:47" s="5" customFormat="1" ht="20.100000000000001" customHeight="1" x14ac:dyDescent="0.2">
      <c r="B21" s="9" t="s">
        <v>21</v>
      </c>
      <c r="C21" s="51">
        <v>1870707522</v>
      </c>
      <c r="D21" s="51">
        <v>1808585727</v>
      </c>
      <c r="E21" s="51">
        <v>1374285269</v>
      </c>
      <c r="F21" s="51">
        <v>1384542597</v>
      </c>
      <c r="G21" s="18" t="s">
        <v>22</v>
      </c>
      <c r="H21" s="6"/>
      <c r="I21"/>
      <c r="J21"/>
      <c r="K21"/>
      <c r="L21"/>
      <c r="M21"/>
      <c r="N21"/>
      <c r="O21" s="6"/>
      <c r="P21" s="53"/>
      <c r="Q21" s="53"/>
      <c r="R21" s="53"/>
      <c r="S21" s="53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</row>
    <row r="22" spans="2:47" s="5" customFormat="1" ht="20.100000000000001" customHeight="1" x14ac:dyDescent="0.2">
      <c r="B22" s="9" t="s">
        <v>23</v>
      </c>
      <c r="C22" s="51">
        <v>552946352</v>
      </c>
      <c r="D22" s="51">
        <v>500516093</v>
      </c>
      <c r="E22" s="51">
        <v>447304613</v>
      </c>
      <c r="F22" s="51">
        <v>520331804</v>
      </c>
      <c r="G22" s="18" t="s">
        <v>24</v>
      </c>
      <c r="H22" s="6"/>
      <c r="I22"/>
      <c r="J22"/>
      <c r="K22"/>
      <c r="L22"/>
      <c r="M22"/>
      <c r="N22" s="58"/>
      <c r="O22" s="6"/>
      <c r="P22" s="53"/>
      <c r="Q22" s="53"/>
      <c r="R22" s="53"/>
      <c r="S22" s="53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</row>
    <row r="23" spans="2:47" s="5" customFormat="1" ht="20.100000000000001" customHeight="1" x14ac:dyDescent="0.2">
      <c r="B23" s="9" t="s">
        <v>25</v>
      </c>
      <c r="C23" s="51">
        <v>911874404</v>
      </c>
      <c r="D23" s="51">
        <v>880941815</v>
      </c>
      <c r="E23" s="51">
        <v>817614172</v>
      </c>
      <c r="F23" s="51">
        <v>768409838</v>
      </c>
      <c r="G23" s="18" t="s">
        <v>26</v>
      </c>
      <c r="H23" s="6"/>
      <c r="I23"/>
      <c r="J23"/>
      <c r="K23"/>
      <c r="L23"/>
      <c r="M23"/>
      <c r="N23"/>
      <c r="O23" s="6"/>
      <c r="P23" s="53"/>
      <c r="Q23" s="53"/>
      <c r="R23" s="53"/>
      <c r="S23" s="53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</row>
    <row r="24" spans="2:47" s="5" customFormat="1" ht="20.100000000000001" customHeight="1" x14ac:dyDescent="0.2">
      <c r="B24" s="9" t="s">
        <v>120</v>
      </c>
      <c r="C24" s="51">
        <v>305724786</v>
      </c>
      <c r="D24" s="51">
        <v>283193258</v>
      </c>
      <c r="E24" s="51">
        <v>152164440</v>
      </c>
      <c r="F24" s="51">
        <v>140124392</v>
      </c>
      <c r="G24" s="18" t="s">
        <v>104</v>
      </c>
      <c r="H24" s="6"/>
      <c r="I24"/>
      <c r="J24"/>
      <c r="K24"/>
      <c r="L24"/>
      <c r="M24"/>
      <c r="N24"/>
      <c r="O24" s="6"/>
      <c r="P24" s="53"/>
      <c r="Q24" s="53"/>
      <c r="R24" s="53"/>
      <c r="S24" s="53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</row>
    <row r="25" spans="2:47" s="5" customFormat="1" ht="20.100000000000001" customHeight="1" x14ac:dyDescent="0.2">
      <c r="B25" s="9" t="s">
        <v>27</v>
      </c>
      <c r="C25" s="51">
        <v>2359670745</v>
      </c>
      <c r="D25" s="51">
        <v>1677886431</v>
      </c>
      <c r="E25" s="51">
        <v>1464038232</v>
      </c>
      <c r="F25" s="51">
        <v>1344054954</v>
      </c>
      <c r="G25" s="18" t="s">
        <v>28</v>
      </c>
      <c r="H25" s="6"/>
      <c r="I25"/>
      <c r="J25"/>
      <c r="K25"/>
      <c r="L25"/>
      <c r="M25"/>
      <c r="N25"/>
      <c r="O25" s="6"/>
      <c r="P25" s="53"/>
      <c r="Q25" s="53"/>
      <c r="R25" s="53"/>
      <c r="S25" s="53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</row>
    <row r="26" spans="2:47" s="5" customFormat="1" ht="20.100000000000001" customHeight="1" x14ac:dyDescent="0.2">
      <c r="B26" s="11" t="s">
        <v>29</v>
      </c>
      <c r="C26" s="52">
        <v>60446481868</v>
      </c>
      <c r="D26" s="52">
        <v>58125593366</v>
      </c>
      <c r="E26" s="52">
        <v>55773699747</v>
      </c>
      <c r="F26" s="52">
        <v>53468221280</v>
      </c>
      <c r="G26" s="19" t="s">
        <v>30</v>
      </c>
      <c r="H26" s="6"/>
      <c r="I26"/>
      <c r="J26"/>
      <c r="K26"/>
      <c r="L26"/>
      <c r="M26"/>
      <c r="N26"/>
      <c r="O26" s="6"/>
      <c r="P26" s="53"/>
      <c r="Q26" s="53"/>
      <c r="R26" s="53"/>
      <c r="S26" s="53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</row>
    <row r="27" spans="2:47" ht="15.75" x14ac:dyDescent="0.25">
      <c r="B27" s="13"/>
      <c r="C27" s="36"/>
      <c r="D27" s="36"/>
      <c r="E27" s="36"/>
      <c r="F27" s="36"/>
      <c r="G27" s="14"/>
      <c r="I27"/>
      <c r="J27"/>
      <c r="K27"/>
      <c r="L27"/>
      <c r="M27"/>
      <c r="N27"/>
      <c r="P27" s="53"/>
      <c r="Q27" s="53"/>
      <c r="R27" s="53"/>
      <c r="S27" s="53"/>
    </row>
    <row r="28" spans="2:47" ht="15.75" x14ac:dyDescent="0.25">
      <c r="C28" s="36"/>
      <c r="D28" s="36"/>
      <c r="E28" s="36"/>
      <c r="F28" s="36"/>
      <c r="I28"/>
      <c r="J28"/>
      <c r="K28"/>
      <c r="L28"/>
      <c r="M28"/>
      <c r="N28"/>
      <c r="P28" s="53"/>
      <c r="Q28" s="53"/>
      <c r="R28" s="53"/>
      <c r="S28" s="53"/>
    </row>
    <row r="29" spans="2:47" s="5" customFormat="1" ht="24.95" customHeight="1" x14ac:dyDescent="0.2">
      <c r="B29" s="29" t="s">
        <v>31</v>
      </c>
      <c r="C29" s="37"/>
      <c r="D29" s="37"/>
      <c r="E29" s="37"/>
      <c r="F29" s="37"/>
      <c r="G29" s="28" t="s">
        <v>32</v>
      </c>
      <c r="H29" s="6"/>
      <c r="I29"/>
      <c r="J29"/>
      <c r="K29"/>
      <c r="L29"/>
      <c r="M29"/>
      <c r="N29"/>
      <c r="O29" s="6"/>
      <c r="P29" s="53"/>
      <c r="Q29" s="53"/>
      <c r="R29" s="53"/>
      <c r="S29" s="53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</row>
    <row r="30" spans="2:47" s="5" customFormat="1" ht="24.95" customHeight="1" x14ac:dyDescent="0.2">
      <c r="B30" s="25" t="s">
        <v>33</v>
      </c>
      <c r="C30" s="37"/>
      <c r="D30" s="37"/>
      <c r="E30" s="37"/>
      <c r="F30" s="37"/>
      <c r="G30" s="27" t="s">
        <v>34</v>
      </c>
      <c r="H30" s="6"/>
      <c r="I30"/>
      <c r="J30"/>
      <c r="K30"/>
      <c r="L30"/>
      <c r="M30"/>
      <c r="N30"/>
      <c r="O30" s="6"/>
      <c r="P30" s="53"/>
      <c r="Q30" s="53"/>
      <c r="R30" s="53"/>
      <c r="S30" s="53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</row>
    <row r="31" spans="2:47" s="5" customFormat="1" ht="20.100000000000001" customHeight="1" x14ac:dyDescent="0.2">
      <c r="B31" s="7" t="s">
        <v>35</v>
      </c>
      <c r="C31" s="50">
        <v>40529736041</v>
      </c>
      <c r="D31" s="50">
        <v>39072490429</v>
      </c>
      <c r="E31" s="50">
        <v>37672169227</v>
      </c>
      <c r="F31" s="50">
        <v>36199739061</v>
      </c>
      <c r="G31" s="16" t="s">
        <v>36</v>
      </c>
      <c r="H31" s="6"/>
      <c r="I31"/>
      <c r="J31"/>
      <c r="K31"/>
      <c r="L31"/>
      <c r="M31"/>
      <c r="N31"/>
      <c r="O31" s="6"/>
      <c r="P31" s="53"/>
      <c r="Q31" s="53"/>
      <c r="R31" s="53"/>
      <c r="S31" s="53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</row>
    <row r="32" spans="2:47" s="5" customFormat="1" ht="20.100000000000001" customHeight="1" x14ac:dyDescent="0.2">
      <c r="B32" s="17" t="s">
        <v>37</v>
      </c>
      <c r="C32" s="55">
        <v>4644860240</v>
      </c>
      <c r="D32" s="55">
        <v>4657217415</v>
      </c>
      <c r="E32" s="55">
        <v>4219110503</v>
      </c>
      <c r="F32" s="51">
        <v>4224395401</v>
      </c>
      <c r="G32" s="20" t="s">
        <v>38</v>
      </c>
      <c r="H32" s="6"/>
      <c r="I32"/>
      <c r="J32"/>
      <c r="K32"/>
      <c r="L32"/>
      <c r="M32"/>
      <c r="N32"/>
      <c r="O32" s="6"/>
      <c r="P32" s="53"/>
      <c r="Q32" s="53"/>
      <c r="R32" s="53"/>
      <c r="S32" s="53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</row>
    <row r="33" spans="2:47" s="5" customFormat="1" ht="20.100000000000001" customHeight="1" x14ac:dyDescent="0.2">
      <c r="B33" s="9" t="s">
        <v>39</v>
      </c>
      <c r="C33" s="51">
        <v>3485253449</v>
      </c>
      <c r="D33" s="51">
        <v>3378732510</v>
      </c>
      <c r="E33" s="51">
        <v>3265688185</v>
      </c>
      <c r="F33" s="51">
        <v>3175755415</v>
      </c>
      <c r="G33" s="18" t="s">
        <v>40</v>
      </c>
      <c r="H33" s="6"/>
      <c r="I33"/>
      <c r="J33"/>
      <c r="K33"/>
      <c r="L33"/>
      <c r="M33"/>
      <c r="N33"/>
      <c r="O33" s="6"/>
      <c r="P33" s="53"/>
      <c r="Q33" s="53"/>
      <c r="R33" s="53"/>
      <c r="S33" s="53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</row>
    <row r="34" spans="2:47" s="5" customFormat="1" ht="20.100000000000001" customHeight="1" x14ac:dyDescent="0.2">
      <c r="B34" s="9" t="s">
        <v>122</v>
      </c>
      <c r="C34" s="51">
        <v>1479212561</v>
      </c>
      <c r="D34" s="51">
        <v>1322738203</v>
      </c>
      <c r="E34" s="51">
        <v>907960496</v>
      </c>
      <c r="F34" s="51">
        <v>713173343</v>
      </c>
      <c r="G34" s="18" t="s">
        <v>105</v>
      </c>
      <c r="H34" s="6"/>
      <c r="I34"/>
      <c r="J34"/>
      <c r="K34"/>
      <c r="L34"/>
      <c r="M34"/>
      <c r="N34"/>
      <c r="O34" s="6"/>
      <c r="P34" s="53"/>
      <c r="Q34" s="53"/>
      <c r="R34" s="53"/>
      <c r="S34" s="53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</row>
    <row r="35" spans="2:47" s="5" customFormat="1" ht="20.100000000000001" customHeight="1" x14ac:dyDescent="0.2">
      <c r="B35" s="9" t="s">
        <v>121</v>
      </c>
      <c r="C35" s="51">
        <v>28423678</v>
      </c>
      <c r="D35" s="51">
        <v>23769123</v>
      </c>
      <c r="E35" s="51">
        <v>15369795</v>
      </c>
      <c r="F35" s="51">
        <v>12350125</v>
      </c>
      <c r="G35" s="18" t="s">
        <v>106</v>
      </c>
      <c r="H35" s="6"/>
      <c r="I35"/>
      <c r="J35"/>
      <c r="K35"/>
      <c r="L35"/>
      <c r="M35"/>
      <c r="N35"/>
      <c r="O35" s="6"/>
      <c r="P35" s="53"/>
      <c r="Q35" s="53"/>
      <c r="R35" s="53"/>
      <c r="S35" s="53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</row>
    <row r="36" spans="2:47" s="5" customFormat="1" ht="20.100000000000001" customHeight="1" x14ac:dyDescent="0.2">
      <c r="B36" s="9" t="s">
        <v>41</v>
      </c>
      <c r="C36" s="51">
        <v>2158551202</v>
      </c>
      <c r="D36" s="51">
        <v>1788891495</v>
      </c>
      <c r="E36" s="51">
        <v>1816520019</v>
      </c>
      <c r="F36" s="51">
        <v>1598984316</v>
      </c>
      <c r="G36" s="18" t="s">
        <v>42</v>
      </c>
      <c r="H36" s="6"/>
      <c r="I36"/>
      <c r="J36"/>
      <c r="K36"/>
      <c r="L36"/>
      <c r="M36"/>
      <c r="N36"/>
      <c r="O36" s="6"/>
      <c r="P36" s="53"/>
      <c r="Q36" s="53"/>
      <c r="R36" s="53"/>
      <c r="S36" s="53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</row>
    <row r="37" spans="2:47" s="5" customFormat="1" ht="20.100000000000001" customHeight="1" x14ac:dyDescent="0.2">
      <c r="B37" s="11" t="s">
        <v>43</v>
      </c>
      <c r="C37" s="52">
        <v>52326037171</v>
      </c>
      <c r="D37" s="52">
        <v>50243839175</v>
      </c>
      <c r="E37" s="52">
        <v>47896818225</v>
      </c>
      <c r="F37" s="52">
        <v>45924397661</v>
      </c>
      <c r="G37" s="19" t="s">
        <v>44</v>
      </c>
      <c r="H37" s="6"/>
      <c r="I37"/>
      <c r="J37"/>
      <c r="K37"/>
      <c r="L37"/>
      <c r="M37"/>
      <c r="N37"/>
      <c r="O37" s="6"/>
      <c r="P37" s="53"/>
      <c r="Q37" s="53"/>
      <c r="R37" s="53"/>
      <c r="S37" s="53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</row>
    <row r="38" spans="2:47" ht="15.75" x14ac:dyDescent="0.25">
      <c r="B38" s="13"/>
      <c r="C38" s="36"/>
      <c r="D38" s="36"/>
      <c r="E38" s="36"/>
      <c r="F38" s="36"/>
      <c r="G38" s="14"/>
      <c r="I38"/>
      <c r="J38"/>
      <c r="K38"/>
      <c r="L38"/>
      <c r="M38"/>
      <c r="N38"/>
      <c r="P38" s="53"/>
      <c r="Q38" s="53"/>
      <c r="R38" s="53"/>
      <c r="S38" s="53"/>
    </row>
    <row r="39" spans="2:47" ht="15.75" x14ac:dyDescent="0.25">
      <c r="B39" s="13"/>
      <c r="C39" s="36"/>
      <c r="D39" s="36"/>
      <c r="E39" s="36"/>
      <c r="F39" s="36"/>
      <c r="G39" s="14"/>
      <c r="I39"/>
      <c r="J39"/>
      <c r="K39"/>
      <c r="L39"/>
      <c r="M39"/>
      <c r="N39"/>
      <c r="P39" s="53"/>
      <c r="Q39" s="53"/>
      <c r="R39" s="53"/>
      <c r="S39" s="53"/>
    </row>
    <row r="40" spans="2:47" s="5" customFormat="1" ht="24.95" customHeight="1" x14ac:dyDescent="0.2">
      <c r="B40" s="25" t="s">
        <v>45</v>
      </c>
      <c r="C40" s="37"/>
      <c r="D40" s="37"/>
      <c r="E40" s="37"/>
      <c r="F40" s="37"/>
      <c r="G40" s="27" t="s">
        <v>46</v>
      </c>
      <c r="H40" s="6"/>
      <c r="I40"/>
      <c r="J40"/>
      <c r="K40"/>
      <c r="L40"/>
      <c r="M40"/>
      <c r="N40"/>
      <c r="O40" s="6"/>
      <c r="P40" s="53"/>
      <c r="Q40" s="53"/>
      <c r="R40" s="53"/>
      <c r="S40" s="53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</row>
    <row r="41" spans="2:47" s="5" customFormat="1" ht="20.100000000000001" customHeight="1" x14ac:dyDescent="0.2">
      <c r="B41" s="7" t="s">
        <v>47</v>
      </c>
      <c r="C41" s="50">
        <v>2586455000</v>
      </c>
      <c r="D41" s="50">
        <v>2568737500</v>
      </c>
      <c r="E41" s="50">
        <v>2559550000</v>
      </c>
      <c r="F41" s="50">
        <v>2445675000</v>
      </c>
      <c r="G41" s="16" t="s">
        <v>48</v>
      </c>
      <c r="H41" s="6"/>
      <c r="I41"/>
      <c r="J41"/>
      <c r="K41"/>
      <c r="L41"/>
      <c r="M41"/>
      <c r="N41"/>
      <c r="O41" s="6"/>
      <c r="P41" s="53"/>
      <c r="Q41" s="53"/>
      <c r="R41" s="53"/>
      <c r="S41" s="53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</row>
    <row r="42" spans="2:47" s="5" customFormat="1" ht="20.100000000000001" customHeight="1" x14ac:dyDescent="0.2">
      <c r="B42" s="9" t="s">
        <v>49</v>
      </c>
      <c r="C42" s="51">
        <v>2586455000</v>
      </c>
      <c r="D42" s="51">
        <v>2568737500</v>
      </c>
      <c r="E42" s="51">
        <v>2559550000</v>
      </c>
      <c r="F42" s="51">
        <v>2445675000</v>
      </c>
      <c r="G42" s="18" t="s">
        <v>50</v>
      </c>
      <c r="H42" s="6"/>
      <c r="I42"/>
      <c r="J42"/>
      <c r="K42"/>
      <c r="L42"/>
      <c r="M42"/>
      <c r="N42"/>
      <c r="O42" s="6"/>
      <c r="P42" s="53"/>
      <c r="Q42" s="53"/>
      <c r="R42" s="53"/>
      <c r="S42" s="53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</row>
    <row r="43" spans="2:47" s="5" customFormat="1" ht="20.100000000000001" customHeight="1" x14ac:dyDescent="0.2">
      <c r="B43" s="9" t="s">
        <v>51</v>
      </c>
      <c r="C43" s="51">
        <v>2586455000</v>
      </c>
      <c r="D43" s="51">
        <v>2568737500</v>
      </c>
      <c r="E43" s="51">
        <v>2559550000</v>
      </c>
      <c r="F43" s="51">
        <v>2445675000</v>
      </c>
      <c r="G43" s="18" t="s">
        <v>52</v>
      </c>
      <c r="H43" s="6"/>
      <c r="I43"/>
      <c r="J43"/>
      <c r="K43"/>
      <c r="L43"/>
      <c r="M43"/>
      <c r="N43"/>
      <c r="O43" s="6"/>
      <c r="P43" s="53"/>
      <c r="Q43" s="53"/>
      <c r="R43" s="53"/>
      <c r="S43" s="53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</row>
    <row r="44" spans="2:47" s="5" customFormat="1" ht="20.100000000000001" customHeight="1" x14ac:dyDescent="0.2">
      <c r="B44" s="9" t="s">
        <v>53</v>
      </c>
      <c r="C44" s="51">
        <v>1424956753</v>
      </c>
      <c r="D44" s="51">
        <v>1349595362</v>
      </c>
      <c r="E44" s="51">
        <v>1242931357</v>
      </c>
      <c r="F44" s="51">
        <v>1162234309</v>
      </c>
      <c r="G44" s="18" t="s">
        <v>54</v>
      </c>
      <c r="H44" s="6"/>
      <c r="I44"/>
      <c r="J44"/>
      <c r="K44"/>
      <c r="L44"/>
      <c r="M44"/>
      <c r="N44"/>
      <c r="O44" s="6"/>
      <c r="P44" s="53"/>
      <c r="Q44" s="53"/>
      <c r="R44" s="53"/>
      <c r="S44" s="53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</row>
    <row r="45" spans="2:47" s="5" customFormat="1" ht="20.100000000000001" customHeight="1" x14ac:dyDescent="0.2">
      <c r="B45" s="9" t="s">
        <v>55</v>
      </c>
      <c r="C45" s="51">
        <v>850969570</v>
      </c>
      <c r="D45" s="51">
        <v>837028872</v>
      </c>
      <c r="E45" s="51">
        <v>830038736</v>
      </c>
      <c r="F45" s="51">
        <v>858974712</v>
      </c>
      <c r="G45" s="18" t="s">
        <v>56</v>
      </c>
      <c r="H45" s="6"/>
      <c r="I45"/>
      <c r="J45"/>
      <c r="K45"/>
      <c r="L45"/>
      <c r="M45"/>
      <c r="N45"/>
      <c r="O45" s="6"/>
      <c r="P45" s="53"/>
      <c r="Q45" s="53"/>
      <c r="R45" s="53"/>
      <c r="S45" s="53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</row>
    <row r="46" spans="2:47" s="5" customFormat="1" ht="20.100000000000001" customHeight="1" x14ac:dyDescent="0.2">
      <c r="B46" s="9" t="s">
        <v>57</v>
      </c>
      <c r="C46" s="51">
        <v>734217979</v>
      </c>
      <c r="D46" s="51">
        <v>731775713</v>
      </c>
      <c r="E46" s="51">
        <v>981508753</v>
      </c>
      <c r="F46" s="51">
        <v>949820810</v>
      </c>
      <c r="G46" s="18" t="s">
        <v>58</v>
      </c>
      <c r="H46" s="6"/>
      <c r="I46"/>
      <c r="J46"/>
      <c r="K46"/>
      <c r="L46"/>
      <c r="M46"/>
      <c r="N46"/>
      <c r="O46" s="6"/>
      <c r="P46" s="53"/>
      <c r="Q46" s="53"/>
      <c r="R46" s="53"/>
      <c r="S46" s="53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</row>
    <row r="47" spans="2:47" s="5" customFormat="1" ht="20.100000000000001" customHeight="1" x14ac:dyDescent="0.2">
      <c r="B47" s="9" t="s">
        <v>59</v>
      </c>
      <c r="C47" s="51">
        <v>1268763125</v>
      </c>
      <c r="D47" s="51">
        <v>1270181125</v>
      </c>
      <c r="E47" s="51">
        <v>1270181125</v>
      </c>
      <c r="F47" s="51">
        <v>1291209057</v>
      </c>
      <c r="G47" s="18" t="s">
        <v>60</v>
      </c>
      <c r="H47" s="6"/>
      <c r="I47"/>
      <c r="J47"/>
      <c r="K47"/>
      <c r="L47"/>
      <c r="M47"/>
      <c r="N47"/>
      <c r="O47" s="6"/>
      <c r="P47" s="53"/>
      <c r="Q47" s="53"/>
      <c r="R47" s="53"/>
      <c r="S47" s="53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</row>
    <row r="48" spans="2:47" s="5" customFormat="1" ht="20.100000000000001" customHeight="1" x14ac:dyDescent="0.2">
      <c r="B48" s="9" t="s">
        <v>61</v>
      </c>
      <c r="C48" s="51">
        <v>0</v>
      </c>
      <c r="D48" s="51">
        <v>0</v>
      </c>
      <c r="E48" s="51">
        <v>0</v>
      </c>
      <c r="F48" s="51">
        <v>0</v>
      </c>
      <c r="G48" s="18" t="s">
        <v>62</v>
      </c>
      <c r="H48" s="6"/>
      <c r="I48"/>
      <c r="J48"/>
      <c r="K48"/>
      <c r="L48"/>
      <c r="M48"/>
      <c r="N48"/>
      <c r="O48" s="6"/>
      <c r="P48" s="53"/>
      <c r="Q48" s="53"/>
      <c r="R48" s="53"/>
      <c r="S48" s="53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</row>
    <row r="49" spans="2:47" s="5" customFormat="1" ht="20.100000000000001" customHeight="1" x14ac:dyDescent="0.2">
      <c r="B49" s="9" t="s">
        <v>63</v>
      </c>
      <c r="C49" s="51">
        <v>0</v>
      </c>
      <c r="D49" s="51">
        <v>0</v>
      </c>
      <c r="E49" s="51">
        <v>0</v>
      </c>
      <c r="F49" s="51">
        <v>0</v>
      </c>
      <c r="G49" s="18" t="s">
        <v>64</v>
      </c>
      <c r="H49" s="6"/>
      <c r="I49"/>
      <c r="J49"/>
      <c r="K49"/>
      <c r="L49"/>
      <c r="M49"/>
      <c r="N49"/>
      <c r="O49" s="6"/>
      <c r="P49" s="53"/>
      <c r="Q49" s="53"/>
      <c r="R49" s="53"/>
      <c r="S49" s="53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</row>
    <row r="50" spans="2:47" s="5" customFormat="1" ht="20.100000000000001" customHeight="1" x14ac:dyDescent="0.2">
      <c r="B50" s="9" t="s">
        <v>207</v>
      </c>
      <c r="C50" s="51">
        <v>0</v>
      </c>
      <c r="D50" s="51">
        <v>499536250</v>
      </c>
      <c r="E50" s="51">
        <v>478607500</v>
      </c>
      <c r="F50" s="51">
        <v>411590000</v>
      </c>
      <c r="G50" s="18" t="s">
        <v>204</v>
      </c>
      <c r="H50" s="6"/>
      <c r="I50"/>
      <c r="J50"/>
      <c r="K50"/>
      <c r="L50"/>
      <c r="M50"/>
      <c r="N50"/>
      <c r="O50" s="6"/>
      <c r="P50" s="53"/>
      <c r="Q50" s="53"/>
      <c r="R50" s="53"/>
      <c r="S50" s="53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</row>
    <row r="51" spans="2:47" s="5" customFormat="1" ht="20.100000000000001" customHeight="1" x14ac:dyDescent="0.2">
      <c r="B51" s="9" t="s">
        <v>208</v>
      </c>
      <c r="C51" s="51">
        <v>0</v>
      </c>
      <c r="D51" s="51">
        <v>0</v>
      </c>
      <c r="E51" s="51">
        <v>0</v>
      </c>
      <c r="F51" s="51">
        <v>7125000</v>
      </c>
      <c r="G51" s="18" t="s">
        <v>205</v>
      </c>
      <c r="H51" s="6"/>
      <c r="I51"/>
      <c r="J51"/>
      <c r="K51"/>
      <c r="L51"/>
      <c r="M51"/>
      <c r="N51"/>
      <c r="O51" s="6"/>
      <c r="P51" s="53"/>
      <c r="Q51" s="53"/>
      <c r="R51" s="53"/>
      <c r="S51" s="53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</row>
    <row r="52" spans="2:47" s="5" customFormat="1" ht="20.100000000000001" customHeight="1" x14ac:dyDescent="0.2">
      <c r="B52" s="9" t="s">
        <v>65</v>
      </c>
      <c r="C52" s="51">
        <v>-331298933</v>
      </c>
      <c r="D52" s="51">
        <v>-324879542</v>
      </c>
      <c r="E52" s="51">
        <v>-346959557</v>
      </c>
      <c r="F52" s="51">
        <v>-412656986</v>
      </c>
      <c r="G52" s="18" t="s">
        <v>66</v>
      </c>
      <c r="H52" s="6"/>
      <c r="I52"/>
      <c r="J52"/>
      <c r="K52"/>
      <c r="L52"/>
      <c r="M52"/>
      <c r="N52"/>
      <c r="O52" s="6"/>
      <c r="P52" s="53"/>
      <c r="Q52" s="53"/>
      <c r="R52" s="53"/>
      <c r="S52" s="53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</row>
    <row r="53" spans="2:47" s="5" customFormat="1" ht="20.100000000000001" customHeight="1" x14ac:dyDescent="0.2">
      <c r="B53" s="9" t="s">
        <v>67</v>
      </c>
      <c r="C53" s="51">
        <v>-183680111</v>
      </c>
      <c r="D53" s="51">
        <v>-191066340</v>
      </c>
      <c r="E53" s="51">
        <v>-115620596</v>
      </c>
      <c r="F53" s="51">
        <v>-128208653</v>
      </c>
      <c r="G53" s="18" t="s">
        <v>68</v>
      </c>
      <c r="H53" s="6"/>
      <c r="I53"/>
      <c r="J53"/>
      <c r="K53"/>
      <c r="L53"/>
      <c r="M53"/>
      <c r="N53"/>
      <c r="O53" s="6"/>
      <c r="P53" s="53"/>
      <c r="Q53" s="53"/>
      <c r="R53" s="53"/>
      <c r="S53" s="53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</row>
    <row r="54" spans="2:47" s="5" customFormat="1" ht="20.100000000000001" customHeight="1" x14ac:dyDescent="0.2">
      <c r="B54" s="9" t="s">
        <v>69</v>
      </c>
      <c r="C54" s="51">
        <v>1529896531</v>
      </c>
      <c r="D54" s="51">
        <v>905735605</v>
      </c>
      <c r="E54" s="51">
        <v>736325103</v>
      </c>
      <c r="F54" s="51">
        <v>807761319</v>
      </c>
      <c r="G54" s="18" t="s">
        <v>70</v>
      </c>
      <c r="H54" s="6"/>
      <c r="I54"/>
      <c r="J54"/>
      <c r="K54"/>
      <c r="L54"/>
      <c r="M54"/>
      <c r="N54"/>
      <c r="O54" s="6"/>
      <c r="P54" s="53"/>
      <c r="Q54" s="53"/>
      <c r="R54" s="53"/>
      <c r="S54" s="53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</row>
    <row r="55" spans="2:47" s="5" customFormat="1" ht="20.100000000000001" customHeight="1" x14ac:dyDescent="0.2">
      <c r="B55" s="9" t="s">
        <v>71</v>
      </c>
      <c r="C55" s="51">
        <v>7880279914</v>
      </c>
      <c r="D55" s="51">
        <v>7646644545</v>
      </c>
      <c r="E55" s="51">
        <v>7636562421</v>
      </c>
      <c r="F55" s="51">
        <v>7393524568</v>
      </c>
      <c r="G55" s="18" t="s">
        <v>72</v>
      </c>
      <c r="H55" s="6"/>
      <c r="I55"/>
      <c r="J55"/>
      <c r="K55"/>
      <c r="L55"/>
      <c r="M55"/>
      <c r="N55"/>
      <c r="O55" s="6"/>
      <c r="P55" s="53"/>
      <c r="Q55" s="53"/>
      <c r="R55" s="53"/>
      <c r="S55" s="53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</row>
    <row r="56" spans="2:47" s="5" customFormat="1" ht="20.100000000000001" customHeight="1" x14ac:dyDescent="0.2">
      <c r="B56" s="22" t="s">
        <v>209</v>
      </c>
      <c r="C56" s="56">
        <v>240164783</v>
      </c>
      <c r="D56" s="56">
        <v>235109646</v>
      </c>
      <c r="E56" s="56">
        <v>240319101</v>
      </c>
      <c r="F56" s="51">
        <v>150299051</v>
      </c>
      <c r="G56" s="23" t="s">
        <v>206</v>
      </c>
      <c r="H56" s="6"/>
      <c r="I56"/>
      <c r="J56"/>
      <c r="K56"/>
      <c r="L56"/>
      <c r="M56"/>
      <c r="N56"/>
      <c r="O56" s="6"/>
      <c r="P56" s="53"/>
      <c r="Q56" s="53"/>
      <c r="R56" s="53"/>
      <c r="S56" s="53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</row>
    <row r="57" spans="2:47" s="5" customFormat="1" ht="20.100000000000001" customHeight="1" x14ac:dyDescent="0.2">
      <c r="B57" s="11" t="s">
        <v>73</v>
      </c>
      <c r="C57" s="52">
        <v>60446481868</v>
      </c>
      <c r="D57" s="52">
        <v>58125593366</v>
      </c>
      <c r="E57" s="52">
        <v>55773699747</v>
      </c>
      <c r="F57" s="52">
        <v>53468221280</v>
      </c>
      <c r="G57" s="19" t="s">
        <v>74</v>
      </c>
      <c r="H57" s="6"/>
      <c r="I57"/>
      <c r="J57"/>
      <c r="K57"/>
      <c r="L57"/>
      <c r="M57"/>
      <c r="N57"/>
      <c r="O57" s="6"/>
      <c r="P57" s="53"/>
      <c r="Q57" s="53"/>
      <c r="R57" s="53"/>
      <c r="S57" s="53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</row>
    <row r="58" spans="2:47" ht="15.75" x14ac:dyDescent="0.25">
      <c r="B58" s="13"/>
      <c r="C58" s="36"/>
      <c r="D58" s="36"/>
      <c r="E58" s="36"/>
      <c r="F58" s="36"/>
      <c r="G58" s="14"/>
      <c r="I58"/>
      <c r="J58"/>
      <c r="K58"/>
      <c r="L58"/>
      <c r="M58"/>
      <c r="N58"/>
      <c r="P58" s="53"/>
      <c r="Q58" s="53"/>
      <c r="R58" s="53"/>
      <c r="S58" s="53"/>
    </row>
    <row r="59" spans="2:47" ht="15.75" x14ac:dyDescent="0.25">
      <c r="B59" s="13"/>
      <c r="C59" s="36"/>
      <c r="D59" s="36"/>
      <c r="E59" s="36"/>
      <c r="F59" s="36"/>
      <c r="G59" s="14"/>
      <c r="I59"/>
      <c r="J59"/>
      <c r="K59"/>
      <c r="L59"/>
      <c r="M59"/>
      <c r="N59"/>
      <c r="P59" s="53"/>
      <c r="Q59" s="53"/>
      <c r="R59" s="53"/>
      <c r="S59" s="53"/>
    </row>
    <row r="60" spans="2:47" s="5" customFormat="1" ht="24.95" customHeight="1" x14ac:dyDescent="0.2">
      <c r="B60" s="25" t="s">
        <v>143</v>
      </c>
      <c r="C60" s="37"/>
      <c r="D60" s="37"/>
      <c r="E60" s="37"/>
      <c r="F60" s="37"/>
      <c r="G60" s="27" t="s">
        <v>75</v>
      </c>
      <c r="H60" s="6"/>
      <c r="I60"/>
      <c r="J60"/>
      <c r="K60"/>
      <c r="L60"/>
      <c r="M60"/>
      <c r="N60"/>
      <c r="O60" s="6"/>
      <c r="P60" s="53"/>
      <c r="Q60" s="53"/>
      <c r="R60" s="53"/>
      <c r="S60" s="53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</row>
    <row r="61" spans="2:47" s="5" customFormat="1" ht="20.100000000000001" customHeight="1" x14ac:dyDescent="0.2">
      <c r="B61" s="7" t="s">
        <v>76</v>
      </c>
      <c r="C61" s="50">
        <v>3268387951</v>
      </c>
      <c r="D61" s="50">
        <v>3002592133</v>
      </c>
      <c r="E61" s="50">
        <v>2677754342</v>
      </c>
      <c r="F61" s="50">
        <v>2467761311</v>
      </c>
      <c r="G61" s="16" t="s">
        <v>77</v>
      </c>
      <c r="H61" s="6"/>
      <c r="I61"/>
      <c r="J61"/>
      <c r="K61"/>
      <c r="L61"/>
      <c r="M61"/>
      <c r="N61"/>
      <c r="O61" s="6"/>
      <c r="P61" s="53"/>
      <c r="Q61" s="53"/>
      <c r="R61" s="53"/>
      <c r="S61" s="53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</row>
    <row r="62" spans="2:47" s="5" customFormat="1" ht="20.100000000000001" customHeight="1" x14ac:dyDescent="0.2">
      <c r="B62" s="9" t="s">
        <v>78</v>
      </c>
      <c r="C62" s="51">
        <v>1445907101</v>
      </c>
      <c r="D62" s="51">
        <v>1250314932</v>
      </c>
      <c r="E62" s="51">
        <v>1034808755</v>
      </c>
      <c r="F62" s="51">
        <v>888962355</v>
      </c>
      <c r="G62" s="18" t="s">
        <v>79</v>
      </c>
      <c r="H62" s="6"/>
      <c r="I62"/>
      <c r="J62"/>
      <c r="K62"/>
      <c r="L62"/>
      <c r="M62"/>
      <c r="N62"/>
      <c r="O62" s="6"/>
      <c r="P62" s="53"/>
      <c r="Q62" s="53"/>
      <c r="R62" s="53"/>
      <c r="S62" s="53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</row>
    <row r="63" spans="2:47" s="5" customFormat="1" ht="20.100000000000001" customHeight="1" x14ac:dyDescent="0.2">
      <c r="B63" s="9" t="s">
        <v>80</v>
      </c>
      <c r="C63" s="51">
        <v>1822480850</v>
      </c>
      <c r="D63" s="51">
        <v>1752277201</v>
      </c>
      <c r="E63" s="51">
        <v>1642945587</v>
      </c>
      <c r="F63" s="51">
        <v>1578798956</v>
      </c>
      <c r="G63" s="18" t="s">
        <v>81</v>
      </c>
      <c r="H63" s="6"/>
      <c r="I63"/>
      <c r="J63"/>
      <c r="K63"/>
      <c r="L63"/>
      <c r="M63"/>
      <c r="N63"/>
      <c r="O63" s="6"/>
      <c r="P63" s="53"/>
      <c r="Q63" s="53"/>
      <c r="R63" s="53"/>
      <c r="S63" s="53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</row>
    <row r="64" spans="2:47" s="5" customFormat="1" ht="20.100000000000001" customHeight="1" x14ac:dyDescent="0.2">
      <c r="B64" s="9" t="s">
        <v>82</v>
      </c>
      <c r="C64" s="51">
        <v>325205090</v>
      </c>
      <c r="D64" s="51">
        <v>328455150</v>
      </c>
      <c r="E64" s="51">
        <v>333491014</v>
      </c>
      <c r="F64" s="51">
        <v>334341788</v>
      </c>
      <c r="G64" s="18" t="s">
        <v>83</v>
      </c>
      <c r="H64" s="6"/>
      <c r="I64"/>
      <c r="J64"/>
      <c r="K64"/>
      <c r="L64"/>
      <c r="M64"/>
      <c r="N64"/>
      <c r="O64" s="6"/>
      <c r="P64" s="53"/>
      <c r="Q64" s="53"/>
      <c r="R64" s="53"/>
      <c r="S64" s="53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</row>
    <row r="65" spans="2:47" s="5" customFormat="1" ht="20.100000000000001" customHeight="1" x14ac:dyDescent="0.2">
      <c r="B65" s="9" t="s">
        <v>123</v>
      </c>
      <c r="C65" s="51">
        <v>2147685940</v>
      </c>
      <c r="D65" s="51">
        <v>2080732351</v>
      </c>
      <c r="E65" s="51">
        <v>1976436601</v>
      </c>
      <c r="F65" s="51">
        <v>1913140744</v>
      </c>
      <c r="G65" s="18" t="s">
        <v>117</v>
      </c>
      <c r="H65" s="6"/>
      <c r="I65"/>
      <c r="J65"/>
      <c r="K65"/>
      <c r="L65"/>
      <c r="M65"/>
      <c r="N65"/>
      <c r="O65" s="6"/>
      <c r="P65" s="53"/>
      <c r="Q65" s="53"/>
      <c r="R65" s="53"/>
      <c r="S65" s="53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</row>
    <row r="66" spans="2:47" s="5" customFormat="1" ht="20.100000000000001" customHeight="1" x14ac:dyDescent="0.2">
      <c r="B66" s="9" t="s">
        <v>84</v>
      </c>
      <c r="C66" s="51">
        <v>20844955</v>
      </c>
      <c r="D66" s="51">
        <v>18439673</v>
      </c>
      <c r="E66" s="51">
        <v>29676505</v>
      </c>
      <c r="F66" s="51">
        <v>16421677</v>
      </c>
      <c r="G66" s="18" t="s">
        <v>85</v>
      </c>
      <c r="H66" s="6"/>
      <c r="I66"/>
      <c r="J66"/>
      <c r="K66"/>
      <c r="L66"/>
      <c r="M66"/>
      <c r="N66"/>
      <c r="O66" s="6"/>
      <c r="P66" s="53"/>
      <c r="Q66" s="53"/>
      <c r="R66" s="53"/>
      <c r="S66" s="53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</row>
    <row r="67" spans="2:47" s="5" customFormat="1" ht="20.100000000000001" customHeight="1" x14ac:dyDescent="0.2">
      <c r="B67" s="9" t="s">
        <v>124</v>
      </c>
      <c r="C67" s="51">
        <v>92394097</v>
      </c>
      <c r="D67" s="51">
        <v>83200856</v>
      </c>
      <c r="E67" s="51">
        <v>67380576</v>
      </c>
      <c r="F67" s="51">
        <v>83455221</v>
      </c>
      <c r="G67" s="18" t="s">
        <v>107</v>
      </c>
      <c r="H67" s="6"/>
      <c r="I67"/>
      <c r="J67"/>
      <c r="K67"/>
      <c r="L67"/>
      <c r="M67"/>
      <c r="N67"/>
      <c r="O67" s="6"/>
      <c r="P67" s="53"/>
      <c r="Q67" s="53"/>
      <c r="R67" s="53"/>
      <c r="S67" s="53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</row>
    <row r="68" spans="2:47" s="5" customFormat="1" ht="20.100000000000001" customHeight="1" x14ac:dyDescent="0.2">
      <c r="B68" s="9" t="s">
        <v>125</v>
      </c>
      <c r="C68" s="51">
        <v>238751074</v>
      </c>
      <c r="D68" s="51">
        <v>440901543</v>
      </c>
      <c r="E68" s="51">
        <v>220824362</v>
      </c>
      <c r="F68" s="51">
        <v>216233516</v>
      </c>
      <c r="G68" s="18" t="s">
        <v>108</v>
      </c>
      <c r="H68" s="6"/>
      <c r="I68"/>
      <c r="J68"/>
      <c r="K68"/>
      <c r="L68"/>
      <c r="M68"/>
      <c r="N68"/>
      <c r="O68" s="6"/>
      <c r="P68" s="53"/>
      <c r="Q68" s="53"/>
      <c r="R68" s="53"/>
      <c r="S68" s="53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</row>
    <row r="69" spans="2:47" s="5" customFormat="1" ht="20.100000000000001" customHeight="1" x14ac:dyDescent="0.2">
      <c r="B69" s="9" t="s">
        <v>126</v>
      </c>
      <c r="C69" s="51">
        <v>2499676066</v>
      </c>
      <c r="D69" s="51">
        <v>2623274423</v>
      </c>
      <c r="E69" s="51">
        <v>2294318044</v>
      </c>
      <c r="F69" s="51">
        <v>2229251158</v>
      </c>
      <c r="G69" s="18" t="s">
        <v>109</v>
      </c>
      <c r="H69" s="6"/>
      <c r="I69"/>
      <c r="J69"/>
      <c r="K69"/>
      <c r="L69"/>
      <c r="M69"/>
      <c r="N69"/>
      <c r="O69" s="6"/>
      <c r="P69" s="53"/>
      <c r="Q69" s="53"/>
      <c r="R69" s="53"/>
      <c r="S69" s="53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</row>
    <row r="70" spans="2:47" s="5" customFormat="1" ht="20.100000000000001" customHeight="1" x14ac:dyDescent="0.2">
      <c r="B70" s="9" t="s">
        <v>127</v>
      </c>
      <c r="C70" s="51">
        <v>595128566</v>
      </c>
      <c r="D70" s="51">
        <v>608192380</v>
      </c>
      <c r="E70" s="51">
        <v>563681864</v>
      </c>
      <c r="F70" s="51">
        <v>532870613</v>
      </c>
      <c r="G70" s="18" t="s">
        <v>110</v>
      </c>
      <c r="H70" s="6"/>
      <c r="I70"/>
      <c r="J70"/>
      <c r="K70"/>
      <c r="L70"/>
      <c r="M70"/>
      <c r="N70"/>
      <c r="O70" s="6"/>
      <c r="P70" s="53"/>
      <c r="Q70" s="53"/>
      <c r="R70" s="53"/>
      <c r="S70" s="53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</row>
    <row r="71" spans="2:47" s="5" customFormat="1" ht="20.100000000000001" customHeight="1" x14ac:dyDescent="0.2">
      <c r="B71" s="9" t="s">
        <v>128</v>
      </c>
      <c r="C71" s="51">
        <v>127503016</v>
      </c>
      <c r="D71" s="51">
        <v>103300302</v>
      </c>
      <c r="E71" s="51">
        <v>103318696</v>
      </c>
      <c r="F71" s="51">
        <v>88725030</v>
      </c>
      <c r="G71" s="18" t="s">
        <v>112</v>
      </c>
      <c r="H71" s="6"/>
      <c r="I71"/>
      <c r="J71"/>
      <c r="K71"/>
      <c r="L71"/>
      <c r="M71"/>
      <c r="N71"/>
      <c r="O71" s="6"/>
      <c r="P71" s="53"/>
      <c r="Q71" s="53"/>
      <c r="R71" s="53"/>
      <c r="S71" s="53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</row>
    <row r="72" spans="2:47" s="5" customFormat="1" ht="20.100000000000001" customHeight="1" x14ac:dyDescent="0.2">
      <c r="B72" s="9" t="s">
        <v>129</v>
      </c>
      <c r="C72" s="51">
        <v>442918722</v>
      </c>
      <c r="D72" s="51">
        <v>589557871</v>
      </c>
      <c r="E72" s="51">
        <v>402791740</v>
      </c>
      <c r="F72" s="51">
        <v>431136567</v>
      </c>
      <c r="G72" s="18" t="s">
        <v>119</v>
      </c>
      <c r="H72" s="6"/>
      <c r="I72"/>
      <c r="J72"/>
      <c r="K72"/>
      <c r="L72"/>
      <c r="M72"/>
      <c r="N72"/>
      <c r="O72" s="6"/>
      <c r="P72" s="53"/>
      <c r="Q72" s="53"/>
      <c r="R72" s="53"/>
      <c r="S72" s="53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</row>
    <row r="73" spans="2:47" s="5" customFormat="1" ht="20.100000000000001" customHeight="1" x14ac:dyDescent="0.2">
      <c r="B73" s="9" t="s">
        <v>130</v>
      </c>
      <c r="C73" s="51">
        <v>245947397</v>
      </c>
      <c r="D73" s="51">
        <v>260512739</v>
      </c>
      <c r="E73" s="51">
        <v>275317253</v>
      </c>
      <c r="F73" s="51">
        <v>203662611</v>
      </c>
      <c r="G73" s="18" t="s">
        <v>111</v>
      </c>
      <c r="H73" s="6"/>
      <c r="I73"/>
      <c r="J73"/>
      <c r="K73"/>
      <c r="L73"/>
      <c r="M73"/>
      <c r="N73"/>
      <c r="O73" s="6"/>
      <c r="P73" s="53"/>
      <c r="Q73" s="53"/>
      <c r="R73" s="53"/>
      <c r="S73" s="53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</row>
    <row r="74" spans="2:47" s="5" customFormat="1" ht="20.100000000000001" customHeight="1" x14ac:dyDescent="0.2">
      <c r="B74" s="9" t="s">
        <v>131</v>
      </c>
      <c r="C74" s="51">
        <v>38557493</v>
      </c>
      <c r="D74" s="51">
        <v>2093283</v>
      </c>
      <c r="E74" s="51">
        <v>126141605</v>
      </c>
      <c r="F74" s="51">
        <v>121484629</v>
      </c>
      <c r="G74" s="18" t="s">
        <v>118</v>
      </c>
      <c r="H74" s="6"/>
      <c r="I74"/>
      <c r="J74"/>
      <c r="K74"/>
      <c r="L74"/>
      <c r="M74"/>
      <c r="N74"/>
      <c r="O74" s="6"/>
      <c r="P74" s="53"/>
      <c r="Q74" s="53"/>
      <c r="R74" s="53"/>
      <c r="S74" s="53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</row>
    <row r="75" spans="2:47" s="5" customFormat="1" ht="20.100000000000001" customHeight="1" x14ac:dyDescent="0.2">
      <c r="B75" s="9" t="s">
        <v>132</v>
      </c>
      <c r="C75" s="51">
        <v>0</v>
      </c>
      <c r="D75" s="51">
        <v>0</v>
      </c>
      <c r="E75" s="51">
        <v>0</v>
      </c>
      <c r="F75" s="51">
        <v>0</v>
      </c>
      <c r="G75" s="18" t="s">
        <v>113</v>
      </c>
      <c r="H75" s="6"/>
      <c r="I75"/>
      <c r="J75"/>
      <c r="K75"/>
      <c r="L75"/>
      <c r="M75"/>
      <c r="N75"/>
      <c r="O75" s="6"/>
      <c r="P75" s="53"/>
      <c r="Q75" s="53"/>
      <c r="R75" s="53"/>
      <c r="S75" s="53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</row>
    <row r="76" spans="2:47" s="5" customFormat="1" ht="20.100000000000001" customHeight="1" x14ac:dyDescent="0.2">
      <c r="B76" s="9" t="s">
        <v>133</v>
      </c>
      <c r="C76" s="51">
        <v>1450055194</v>
      </c>
      <c r="D76" s="51">
        <v>1563656575</v>
      </c>
      <c r="E76" s="51">
        <v>1471251158</v>
      </c>
      <c r="F76" s="51">
        <v>1377879450</v>
      </c>
      <c r="G76" s="18" t="s">
        <v>114</v>
      </c>
      <c r="H76" s="6"/>
      <c r="I76"/>
      <c r="J76"/>
      <c r="K76"/>
      <c r="L76"/>
      <c r="M76"/>
      <c r="N76"/>
      <c r="O76" s="6"/>
      <c r="P76" s="53"/>
      <c r="Q76" s="53"/>
      <c r="R76" s="53"/>
      <c r="S76" s="53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</row>
    <row r="77" spans="2:47" s="5" customFormat="1" ht="20.100000000000001" customHeight="1" x14ac:dyDescent="0.2">
      <c r="B77" s="9" t="s">
        <v>134</v>
      </c>
      <c r="C77" s="51">
        <v>1049620872</v>
      </c>
      <c r="D77" s="51">
        <v>1059617848</v>
      </c>
      <c r="E77" s="51">
        <v>823066886</v>
      </c>
      <c r="F77" s="51">
        <v>851371708</v>
      </c>
      <c r="G77" s="18" t="s">
        <v>115</v>
      </c>
      <c r="H77" s="6"/>
      <c r="I77"/>
      <c r="J77"/>
      <c r="K77"/>
      <c r="L77"/>
      <c r="M77"/>
      <c r="N77"/>
      <c r="O77" s="6"/>
      <c r="P77" s="53"/>
      <c r="Q77" s="53"/>
      <c r="R77" s="53"/>
      <c r="S77" s="53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</row>
    <row r="78" spans="2:47" s="5" customFormat="1" ht="20.100000000000001" customHeight="1" x14ac:dyDescent="0.2">
      <c r="B78" s="9" t="s">
        <v>86</v>
      </c>
      <c r="C78" s="51">
        <v>305090639</v>
      </c>
      <c r="D78" s="51">
        <v>269096391</v>
      </c>
      <c r="E78" s="51">
        <v>266168687</v>
      </c>
      <c r="F78" s="51">
        <v>276162886</v>
      </c>
      <c r="G78" s="18" t="s">
        <v>87</v>
      </c>
      <c r="H78" s="6"/>
      <c r="I78"/>
      <c r="J78"/>
      <c r="K78"/>
      <c r="L78"/>
      <c r="M78"/>
      <c r="N78"/>
      <c r="O78" s="6"/>
      <c r="P78" s="53"/>
      <c r="Q78" s="53"/>
      <c r="R78" s="53"/>
      <c r="S78" s="53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</row>
    <row r="79" spans="2:47" s="5" customFormat="1" ht="20.100000000000001" customHeight="1" x14ac:dyDescent="0.2">
      <c r="B79" s="9" t="s">
        <v>135</v>
      </c>
      <c r="C79" s="51">
        <v>0</v>
      </c>
      <c r="D79" s="51">
        <v>0</v>
      </c>
      <c r="E79" s="51">
        <v>0</v>
      </c>
      <c r="F79" s="51">
        <v>0</v>
      </c>
      <c r="G79" s="18" t="s">
        <v>88</v>
      </c>
      <c r="H79" s="6"/>
      <c r="I79"/>
      <c r="J79"/>
      <c r="K79"/>
      <c r="L79"/>
      <c r="M79"/>
      <c r="N79"/>
      <c r="O79" s="6"/>
      <c r="P79" s="53"/>
      <c r="Q79" s="53"/>
      <c r="R79" s="53"/>
      <c r="S79" s="53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</row>
    <row r="80" spans="2:47" s="5" customFormat="1" ht="20.100000000000001" customHeight="1" x14ac:dyDescent="0.2">
      <c r="B80" s="9" t="s">
        <v>136</v>
      </c>
      <c r="C80" s="51">
        <v>0</v>
      </c>
      <c r="D80" s="51">
        <v>0</v>
      </c>
      <c r="E80" s="51">
        <v>0</v>
      </c>
      <c r="F80" s="51">
        <v>0</v>
      </c>
      <c r="G80" s="18" t="s">
        <v>89</v>
      </c>
      <c r="H80" s="6"/>
      <c r="I80"/>
      <c r="J80"/>
      <c r="K80"/>
      <c r="L80"/>
      <c r="M80"/>
      <c r="N80"/>
      <c r="O80" s="6"/>
      <c r="P80" s="53"/>
      <c r="Q80" s="53"/>
      <c r="R80" s="53"/>
      <c r="S80" s="53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</row>
    <row r="81" spans="2:47" s="5" customFormat="1" ht="20.100000000000001" customHeight="1" x14ac:dyDescent="0.2">
      <c r="B81" s="9" t="s">
        <v>137</v>
      </c>
      <c r="C81" s="51">
        <v>759381</v>
      </c>
      <c r="D81" s="51">
        <v>819087</v>
      </c>
      <c r="E81" s="51">
        <v>1192327</v>
      </c>
      <c r="F81" s="51">
        <v>649038</v>
      </c>
      <c r="G81" s="18" t="s">
        <v>116</v>
      </c>
      <c r="H81" s="6"/>
      <c r="I81"/>
      <c r="J81"/>
      <c r="K81"/>
      <c r="L81"/>
      <c r="M81"/>
      <c r="N81"/>
      <c r="O81" s="6"/>
      <c r="P81" s="53"/>
      <c r="Q81" s="53"/>
      <c r="R81" s="53"/>
      <c r="S81" s="53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</row>
    <row r="82" spans="2:47" s="5" customFormat="1" ht="20.100000000000001" customHeight="1" x14ac:dyDescent="0.2">
      <c r="B82" s="9" t="s">
        <v>141</v>
      </c>
      <c r="C82" s="51">
        <v>743770852</v>
      </c>
      <c r="D82" s="51">
        <v>789702370</v>
      </c>
      <c r="E82" s="51">
        <v>555705872</v>
      </c>
      <c r="F82" s="51">
        <v>574559784</v>
      </c>
      <c r="G82" s="18" t="s">
        <v>138</v>
      </c>
      <c r="H82" s="6"/>
      <c r="I82"/>
      <c r="J82"/>
      <c r="K82"/>
      <c r="L82"/>
      <c r="M82"/>
      <c r="N82"/>
      <c r="O82" s="6"/>
      <c r="P82" s="53"/>
      <c r="Q82" s="53"/>
      <c r="R82" s="53"/>
      <c r="S82" s="53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</row>
    <row r="83" spans="2:47" s="5" customFormat="1" ht="20.100000000000001" customHeight="1" x14ac:dyDescent="0.2">
      <c r="B83" s="22" t="s">
        <v>209</v>
      </c>
      <c r="C83" s="51">
        <v>14332890</v>
      </c>
      <c r="D83" s="51">
        <v>10245915</v>
      </c>
      <c r="E83" s="51">
        <v>10063254</v>
      </c>
      <c r="F83" s="51">
        <v>13602880</v>
      </c>
      <c r="G83" s="23" t="s">
        <v>206</v>
      </c>
      <c r="H83" s="6"/>
      <c r="I83"/>
      <c r="J83"/>
      <c r="K83"/>
      <c r="L83"/>
      <c r="M83"/>
      <c r="N83"/>
      <c r="O83" s="6"/>
      <c r="P83" s="53"/>
      <c r="Q83" s="53"/>
      <c r="R83" s="53"/>
      <c r="S83" s="53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</row>
    <row r="84" spans="2:47" s="5" customFormat="1" ht="20.100000000000001" customHeight="1" x14ac:dyDescent="0.2">
      <c r="B84" s="11" t="s">
        <v>140</v>
      </c>
      <c r="C84" s="52">
        <v>729437962</v>
      </c>
      <c r="D84" s="52">
        <v>779456455</v>
      </c>
      <c r="E84" s="52">
        <v>545642618</v>
      </c>
      <c r="F84" s="52">
        <v>560956904</v>
      </c>
      <c r="G84" s="19" t="s">
        <v>139</v>
      </c>
      <c r="H84" s="6"/>
      <c r="I84"/>
      <c r="J84"/>
      <c r="K84"/>
      <c r="L84"/>
      <c r="M84"/>
      <c r="N84"/>
      <c r="O84" s="6"/>
      <c r="P84" s="53"/>
      <c r="Q84" s="53"/>
      <c r="R84" s="53"/>
      <c r="S84" s="53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</row>
    <row r="85" spans="2:47" ht="15.75" x14ac:dyDescent="0.25">
      <c r="B85" s="13"/>
      <c r="C85" s="36"/>
      <c r="D85" s="36"/>
      <c r="E85" s="36"/>
      <c r="F85" s="36"/>
      <c r="G85" s="14"/>
      <c r="I85"/>
      <c r="J85"/>
      <c r="K85"/>
      <c r="L85"/>
      <c r="M85"/>
      <c r="N85"/>
      <c r="P85" s="53"/>
      <c r="Q85" s="53"/>
      <c r="R85" s="53"/>
      <c r="S85" s="53"/>
    </row>
    <row r="86" spans="2:47" ht="15.75" x14ac:dyDescent="0.25">
      <c r="B86" s="13"/>
      <c r="C86" s="36"/>
      <c r="D86" s="36"/>
      <c r="E86" s="36"/>
      <c r="F86" s="36"/>
      <c r="G86" s="14"/>
      <c r="I86"/>
      <c r="J86"/>
      <c r="K86"/>
      <c r="L86"/>
      <c r="M86"/>
      <c r="N86"/>
      <c r="P86" s="53"/>
      <c r="Q86" s="53"/>
      <c r="R86" s="53"/>
      <c r="S86" s="53"/>
    </row>
    <row r="87" spans="2:47" s="5" customFormat="1" ht="24.95" customHeight="1" x14ac:dyDescent="0.2">
      <c r="B87" s="25" t="s">
        <v>90</v>
      </c>
      <c r="C87" s="38"/>
      <c r="D87" s="38"/>
      <c r="E87" s="38"/>
      <c r="F87" s="38"/>
      <c r="G87" s="27" t="s">
        <v>91</v>
      </c>
      <c r="H87" s="6"/>
      <c r="I87"/>
      <c r="J87"/>
      <c r="K87"/>
      <c r="L87"/>
      <c r="M87"/>
      <c r="N87"/>
      <c r="O87" s="6"/>
      <c r="P87" s="53"/>
      <c r="Q87" s="53"/>
      <c r="R87" s="53"/>
      <c r="S87" s="53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</row>
    <row r="88" spans="2:47" s="5" customFormat="1" ht="20.100000000000001" customHeight="1" x14ac:dyDescent="0.2">
      <c r="B88" s="7" t="s">
        <v>92</v>
      </c>
      <c r="C88" s="50">
        <v>8255965241</v>
      </c>
      <c r="D88" s="50">
        <v>8185129097</v>
      </c>
      <c r="E88" s="50">
        <v>8148729785</v>
      </c>
      <c r="F88" s="50">
        <v>9417402057</v>
      </c>
      <c r="G88" s="16" t="s">
        <v>93</v>
      </c>
      <c r="H88" s="6"/>
      <c r="I88"/>
      <c r="J88"/>
      <c r="K88"/>
      <c r="L88"/>
      <c r="M88"/>
      <c r="N88"/>
      <c r="O88" s="6"/>
      <c r="P88" s="53"/>
      <c r="Q88" s="53"/>
      <c r="R88" s="53"/>
      <c r="S88" s="53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</row>
    <row r="89" spans="2:47" s="5" customFormat="1" ht="20.100000000000001" customHeight="1" x14ac:dyDescent="0.2">
      <c r="B89" s="9" t="s">
        <v>94</v>
      </c>
      <c r="C89" s="51">
        <v>1835428190</v>
      </c>
      <c r="D89" s="51">
        <v>1381764017</v>
      </c>
      <c r="E89" s="51">
        <v>-247300654</v>
      </c>
      <c r="F89" s="51">
        <v>-2349309796</v>
      </c>
      <c r="G89" s="18" t="s">
        <v>95</v>
      </c>
      <c r="H89" s="6"/>
      <c r="I89"/>
      <c r="J89"/>
      <c r="K89"/>
      <c r="L89"/>
      <c r="M89"/>
      <c r="N89"/>
      <c r="O89" s="6"/>
      <c r="P89" s="53"/>
      <c r="Q89" s="53"/>
      <c r="R89" s="53"/>
      <c r="S89" s="53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</row>
    <row r="90" spans="2:47" s="5" customFormat="1" ht="20.100000000000001" customHeight="1" x14ac:dyDescent="0.2">
      <c r="B90" s="9" t="s">
        <v>96</v>
      </c>
      <c r="C90" s="51">
        <v>-994920588</v>
      </c>
      <c r="D90" s="51">
        <v>-1299720993</v>
      </c>
      <c r="E90" s="51">
        <v>437485349</v>
      </c>
      <c r="F90" s="51">
        <v>1184518173</v>
      </c>
      <c r="G90" s="18" t="s">
        <v>97</v>
      </c>
      <c r="H90" s="6"/>
      <c r="I90"/>
      <c r="J90"/>
      <c r="K90"/>
      <c r="L90"/>
      <c r="M90"/>
      <c r="N90"/>
      <c r="O90" s="6"/>
      <c r="P90" s="53"/>
      <c r="Q90" s="53"/>
      <c r="R90" s="53"/>
      <c r="S90" s="53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</row>
    <row r="91" spans="2:47" s="5" customFormat="1" ht="20.100000000000001" customHeight="1" x14ac:dyDescent="0.2">
      <c r="B91" s="9" t="s">
        <v>98</v>
      </c>
      <c r="C91" s="51">
        <v>-337231968</v>
      </c>
      <c r="D91" s="51">
        <v>-59916651</v>
      </c>
      <c r="E91" s="51">
        <v>-179926752</v>
      </c>
      <c r="F91" s="51">
        <v>-78522117</v>
      </c>
      <c r="G91" s="18" t="s">
        <v>99</v>
      </c>
      <c r="H91" s="6"/>
      <c r="I91"/>
      <c r="J91"/>
      <c r="K91"/>
      <c r="L91"/>
      <c r="M91"/>
      <c r="N91"/>
      <c r="O91" s="6"/>
      <c r="P91" s="53"/>
      <c r="Q91" s="53"/>
      <c r="R91" s="53"/>
      <c r="S91" s="53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</row>
    <row r="92" spans="2:47" s="5" customFormat="1" ht="20.100000000000001" customHeight="1" x14ac:dyDescent="0.2">
      <c r="B92" s="9" t="s">
        <v>100</v>
      </c>
      <c r="C92" s="51">
        <v>13549323</v>
      </c>
      <c r="D92" s="51">
        <v>99218144</v>
      </c>
      <c r="E92" s="51">
        <v>26141370</v>
      </c>
      <c r="F92" s="51">
        <v>-25358532</v>
      </c>
      <c r="G92" s="18" t="s">
        <v>101</v>
      </c>
      <c r="H92" s="6"/>
      <c r="I92"/>
      <c r="J92"/>
      <c r="K92"/>
      <c r="L92"/>
      <c r="M92"/>
      <c r="N92"/>
      <c r="O92" s="6"/>
      <c r="P92" s="53"/>
      <c r="Q92" s="53"/>
      <c r="R92" s="53"/>
      <c r="S92" s="53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</row>
    <row r="93" spans="2:47" s="5" customFormat="1" ht="20.100000000000001" customHeight="1" x14ac:dyDescent="0.2">
      <c r="B93" s="11" t="s">
        <v>102</v>
      </c>
      <c r="C93" s="52">
        <v>8772790198</v>
      </c>
      <c r="D93" s="52">
        <v>8306473614</v>
      </c>
      <c r="E93" s="52">
        <v>8185129098</v>
      </c>
      <c r="F93" s="52">
        <v>8148729785</v>
      </c>
      <c r="G93" s="19" t="s">
        <v>103</v>
      </c>
      <c r="H93" s="6"/>
      <c r="I93"/>
      <c r="J93"/>
      <c r="K93"/>
      <c r="L93"/>
      <c r="M93"/>
      <c r="N93"/>
      <c r="O93" s="6"/>
      <c r="P93" s="53"/>
      <c r="Q93" s="53"/>
      <c r="R93" s="53"/>
      <c r="S93" s="53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</row>
    <row r="94" spans="2:47" s="5" customFormat="1" ht="20.100000000000001" customHeight="1" x14ac:dyDescent="0.2">
      <c r="B94" s="13"/>
      <c r="C94" s="15"/>
      <c r="D94" s="15"/>
      <c r="E94" s="15"/>
      <c r="F94" s="15"/>
      <c r="G94" s="21"/>
      <c r="H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</row>
    <row r="95" spans="2:47" x14ac:dyDescent="0.2">
      <c r="I95" s="6"/>
      <c r="J95" s="6"/>
      <c r="K95" s="6"/>
      <c r="L95" s="6"/>
      <c r="M95" s="6"/>
      <c r="N95" s="6"/>
    </row>
    <row r="96" spans="2:47" s="5" customFormat="1" ht="24.95" customHeight="1" x14ac:dyDescent="0.2">
      <c r="B96" s="25" t="s">
        <v>145</v>
      </c>
      <c r="C96" s="26"/>
      <c r="D96" s="26"/>
      <c r="E96" s="26"/>
      <c r="F96" s="26"/>
      <c r="G96" s="24" t="s">
        <v>146</v>
      </c>
      <c r="H96" s="6"/>
      <c r="I96" s="4"/>
      <c r="J96" s="4"/>
      <c r="K96" s="4"/>
      <c r="L96" s="4"/>
      <c r="M96" s="4"/>
      <c r="N96" s="4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</row>
    <row r="97" spans="1:47" s="5" customFormat="1" ht="20.100000000000001" customHeight="1" x14ac:dyDescent="0.2">
      <c r="B97" s="7" t="s">
        <v>147</v>
      </c>
      <c r="C97" s="33">
        <f>+C6*100/C8</f>
        <v>6.7763735692289249</v>
      </c>
      <c r="D97" s="33">
        <f>+D6*100/D8</f>
        <v>7.8563084783867563</v>
      </c>
      <c r="E97" s="33">
        <v>5.7402032158810963</v>
      </c>
      <c r="F97" s="33">
        <v>5.8209278519954486</v>
      </c>
      <c r="G97" s="8" t="s">
        <v>148</v>
      </c>
      <c r="H97" s="6"/>
      <c r="I97" s="4"/>
      <c r="J97" s="4"/>
      <c r="K97" s="4"/>
      <c r="L97" s="4"/>
      <c r="M97" s="4"/>
      <c r="N97" s="4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</row>
    <row r="98" spans="1:47" s="5" customFormat="1" ht="20.100000000000001" customHeight="1" x14ac:dyDescent="0.2">
      <c r="B98" s="9" t="s">
        <v>149</v>
      </c>
      <c r="C98" s="34">
        <f>+C84/C8</f>
        <v>0.28202228996831569</v>
      </c>
      <c r="D98" s="34">
        <f>+D84/D8</f>
        <v>0.30343951260103458</v>
      </c>
      <c r="E98" s="34">
        <v>0.2293669044333364</v>
      </c>
      <c r="F98" s="34">
        <v>0.22332433393737622</v>
      </c>
      <c r="G98" s="10" t="s">
        <v>150</v>
      </c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</row>
    <row r="99" spans="1:47" s="5" customFormat="1" ht="20.100000000000001" customHeight="1" x14ac:dyDescent="0.2">
      <c r="B99" s="9" t="s">
        <v>151</v>
      </c>
      <c r="C99" s="34">
        <f>+C50/C8</f>
        <v>0</v>
      </c>
      <c r="D99" s="34">
        <f>+D50/D8</f>
        <v>0.19446761298108506</v>
      </c>
      <c r="E99" s="34">
        <v>0.16829300704304537</v>
      </c>
      <c r="F99" s="34">
        <v>0.15961903156475199</v>
      </c>
      <c r="G99" s="10" t="s">
        <v>152</v>
      </c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</row>
    <row r="100" spans="1:47" s="5" customFormat="1" ht="20.100000000000001" customHeight="1" x14ac:dyDescent="0.2">
      <c r="B100" s="9" t="s">
        <v>153</v>
      </c>
      <c r="C100" s="34">
        <f>+C55/C8</f>
        <v>3.0467492819322199</v>
      </c>
      <c r="D100" s="34">
        <f>+D55/D8</f>
        <v>2.9768104156224604</v>
      </c>
      <c r="E100" s="34">
        <v>3.0231018299651424</v>
      </c>
      <c r="F100" s="34">
        <v>3.066221984070125</v>
      </c>
      <c r="G100" s="10" t="s">
        <v>154</v>
      </c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</row>
    <row r="101" spans="1:47" s="5" customFormat="1" ht="20.100000000000001" customHeight="1" x14ac:dyDescent="0.2">
      <c r="B101" s="9" t="s">
        <v>155</v>
      </c>
      <c r="C101" s="34">
        <f>+C9/C84</f>
        <v>10.368698428119375</v>
      </c>
      <c r="D101" s="34">
        <f>+D9/D84</f>
        <v>11.435007616942501</v>
      </c>
      <c r="E101" s="34">
        <v>16.081558022860165</v>
      </c>
      <c r="F101" s="34">
        <v>17.203372985185911</v>
      </c>
      <c r="G101" s="10" t="s">
        <v>156</v>
      </c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</row>
    <row r="102" spans="1:47" s="5" customFormat="1" ht="20.100000000000001" customHeight="1" x14ac:dyDescent="0.2">
      <c r="B102" s="9" t="s">
        <v>157</v>
      </c>
      <c r="C102" s="34">
        <f>+C50*100/C9</f>
        <v>0</v>
      </c>
      <c r="D102" s="34">
        <f>+D50*100/D9</f>
        <v>5.6045234815017304</v>
      </c>
      <c r="E102" s="34">
        <v>4.5625453591323684</v>
      </c>
      <c r="F102" s="34">
        <v>4.1546555045126867</v>
      </c>
      <c r="G102" s="10" t="s">
        <v>158</v>
      </c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</row>
    <row r="103" spans="1:47" s="5" customFormat="1" ht="20.100000000000001" customHeight="1" x14ac:dyDescent="0.2">
      <c r="B103" s="9" t="s">
        <v>159</v>
      </c>
      <c r="C103" s="34">
        <f>+C50*100/C84</f>
        <v>0</v>
      </c>
      <c r="D103" s="34">
        <f>+D50*100/D84</f>
        <v>64.087768700305389</v>
      </c>
      <c r="E103" s="34">
        <v>73.372837924818555</v>
      </c>
      <c r="F103" s="34">
        <v>71.474088269087488</v>
      </c>
      <c r="G103" s="10" t="s">
        <v>160</v>
      </c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</row>
    <row r="104" spans="1:47" s="5" customFormat="1" ht="20.100000000000001" customHeight="1" x14ac:dyDescent="0.2">
      <c r="B104" s="11" t="s">
        <v>161</v>
      </c>
      <c r="C104" s="39">
        <f>+C9/C55</f>
        <v>0.9597783749487252</v>
      </c>
      <c r="D104" s="39">
        <f>+D9/D55</f>
        <v>1.1656211358520785</v>
      </c>
      <c r="E104" s="39">
        <v>1.2201299822609855</v>
      </c>
      <c r="F104" s="39">
        <v>1.252985541605532</v>
      </c>
      <c r="G104" s="19" t="s">
        <v>162</v>
      </c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</row>
    <row r="105" spans="1:47" s="5" customFormat="1" ht="20.100000000000001" customHeight="1" x14ac:dyDescent="0.2">
      <c r="A105" s="6"/>
      <c r="B105" s="13"/>
      <c r="C105" s="40"/>
      <c r="D105" s="40"/>
      <c r="E105" s="40"/>
      <c r="F105" s="40"/>
      <c r="G105" s="21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</row>
    <row r="106" spans="1:47" s="5" customFormat="1" ht="20.100000000000001" customHeight="1" x14ac:dyDescent="0.25">
      <c r="A106" s="6"/>
      <c r="B106" s="42" t="s">
        <v>163</v>
      </c>
      <c r="C106" s="43">
        <f>+C82*100/C26</f>
        <v>1.2304617721577404</v>
      </c>
      <c r="D106" s="43">
        <f>+D82*100/D26</f>
        <v>1.3586138639952856</v>
      </c>
      <c r="E106" s="43">
        <v>1.0745818174709252</v>
      </c>
      <c r="F106" s="43">
        <v>0.9725779938740895</v>
      </c>
      <c r="G106" s="8" t="s">
        <v>164</v>
      </c>
      <c r="H106" s="44"/>
      <c r="I106" s="4"/>
      <c r="J106" s="4"/>
      <c r="K106" s="4"/>
      <c r="L106" s="4"/>
      <c r="M106" s="4"/>
      <c r="N106" s="4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</row>
    <row r="107" spans="1:47" s="5" customFormat="1" ht="20.100000000000001" customHeight="1" x14ac:dyDescent="0.25">
      <c r="A107" s="41"/>
      <c r="B107" s="9" t="s">
        <v>165</v>
      </c>
      <c r="C107" s="45">
        <f>+C84*100/C55</f>
        <v>9.2564981188560349</v>
      </c>
      <c r="D107" s="45">
        <f>+D84*100/D55</f>
        <v>10.193444332516702</v>
      </c>
      <c r="E107" s="45">
        <v>7.5871378912823815</v>
      </c>
      <c r="F107" s="45">
        <v>7.283371363769751</v>
      </c>
      <c r="G107" s="10" t="s">
        <v>166</v>
      </c>
      <c r="H107" s="44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</row>
    <row r="108" spans="1:47" s="5" customFormat="1" ht="20.100000000000001" customHeight="1" x14ac:dyDescent="0.25">
      <c r="A108" s="6"/>
      <c r="B108" s="9" t="s">
        <v>167</v>
      </c>
      <c r="C108" s="45">
        <f>+C65*100/C69</f>
        <v>85.91857037847079</v>
      </c>
      <c r="D108" s="45">
        <f>+D65*100/D69</f>
        <v>79.318135104616928</v>
      </c>
      <c r="E108" s="45">
        <v>85.819883378075602</v>
      </c>
      <c r="F108" s="45">
        <v>84.666690901033149</v>
      </c>
      <c r="G108" s="10" t="s">
        <v>168</v>
      </c>
      <c r="H108" s="44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</row>
    <row r="109" spans="1:47" s="5" customFormat="1" ht="20.100000000000001" customHeight="1" x14ac:dyDescent="0.25">
      <c r="A109" s="41"/>
      <c r="B109" s="9" t="s">
        <v>169</v>
      </c>
      <c r="C109" s="45">
        <f>+C61*100/C20</f>
        <v>11.160605543108952</v>
      </c>
      <c r="D109" s="45">
        <f>+D61*100/D20</f>
        <v>10.22489651693903</v>
      </c>
      <c r="E109" s="45">
        <v>9.4525547265924867</v>
      </c>
      <c r="F109" s="45">
        <v>9.9950948182040076</v>
      </c>
      <c r="G109" s="10" t="s">
        <v>170</v>
      </c>
      <c r="H109" s="44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</row>
    <row r="110" spans="1:47" s="5" customFormat="1" ht="20.100000000000001" customHeight="1" x14ac:dyDescent="0.25">
      <c r="A110" s="6"/>
      <c r="B110" s="9" t="s">
        <v>171</v>
      </c>
      <c r="C110" s="45">
        <f>+C82*100/C69</f>
        <v>29.754689502235689</v>
      </c>
      <c r="D110" s="45">
        <f>+D82*100/D69</f>
        <v>30.103688850703211</v>
      </c>
      <c r="E110" s="45">
        <v>25.773667625476232</v>
      </c>
      <c r="F110" s="45">
        <v>23.994726562694154</v>
      </c>
      <c r="G110" s="10" t="s">
        <v>172</v>
      </c>
      <c r="H110" s="44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</row>
    <row r="111" spans="1:47" s="5" customFormat="1" ht="20.100000000000001" customHeight="1" x14ac:dyDescent="0.2">
      <c r="A111" s="6"/>
      <c r="B111" s="9" t="s">
        <v>173</v>
      </c>
      <c r="C111" s="46">
        <f>C69*100/C26</f>
        <v>4.1353540996127238</v>
      </c>
      <c r="D111" s="46">
        <f>D69*100/D26</f>
        <v>4.5131142257456229</v>
      </c>
      <c r="E111" s="46">
        <v>4.1693011374475253</v>
      </c>
      <c r="F111" s="46">
        <v>4.0532989252155387</v>
      </c>
      <c r="G111" s="10" t="s">
        <v>174</v>
      </c>
      <c r="H111" s="44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</row>
    <row r="112" spans="1:47" s="5" customFormat="1" ht="20.100000000000001" customHeight="1" x14ac:dyDescent="0.2">
      <c r="A112" s="6"/>
      <c r="B112" s="47" t="s">
        <v>175</v>
      </c>
      <c r="C112" s="48">
        <f>+(C21+C22)*100/C20</f>
        <v>8.2760814402298237</v>
      </c>
      <c r="D112" s="48">
        <f>+(D21+D22)*100/D20</f>
        <v>7.8633147995980499</v>
      </c>
      <c r="E112" s="48">
        <v>7.2964631718944961</v>
      </c>
      <c r="F112" s="48">
        <v>7.0973333153680827</v>
      </c>
      <c r="G112" s="12" t="s">
        <v>176</v>
      </c>
      <c r="H112" s="44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</row>
    <row r="113" spans="2:47" s="5" customFormat="1" ht="20.100000000000001" customHeight="1" x14ac:dyDescent="0.2">
      <c r="B113" s="13"/>
      <c r="C113" s="49"/>
      <c r="D113" s="49"/>
      <c r="E113" s="49"/>
      <c r="F113" s="49"/>
      <c r="G113" s="21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</row>
    <row r="114" spans="2:47" s="5" customFormat="1" ht="20.100000000000001" customHeight="1" x14ac:dyDescent="0.2">
      <c r="B114" s="7" t="s">
        <v>177</v>
      </c>
      <c r="C114" s="33">
        <f>(C55+C56)*100/C26</f>
        <v>13.434106412897645</v>
      </c>
      <c r="D114" s="33">
        <f>(D55+D56)*100/D26</f>
        <v>13.559868785116532</v>
      </c>
      <c r="E114" s="33">
        <v>14.108985558907674</v>
      </c>
      <c r="F114" s="33">
        <v>13.575104326180671</v>
      </c>
      <c r="G114" s="8" t="s">
        <v>178</v>
      </c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</row>
    <row r="115" spans="2:47" s="5" customFormat="1" ht="20.100000000000001" customHeight="1" x14ac:dyDescent="0.2">
      <c r="B115" s="9" t="s">
        <v>179</v>
      </c>
      <c r="C115" s="34">
        <f>+C55*100/(C31+C32)</f>
        <v>17.444051663422105</v>
      </c>
      <c r="D115" s="34">
        <f>+D55*100/(D31+D32)</f>
        <v>17.486155115141408</v>
      </c>
      <c r="E115" s="34">
        <v>18.289877238930504</v>
      </c>
      <c r="F115" s="34">
        <v>17.382572474691223</v>
      </c>
      <c r="G115" s="10" t="s">
        <v>180</v>
      </c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</row>
    <row r="116" spans="2:47" s="5" customFormat="1" ht="20.100000000000001" customHeight="1" x14ac:dyDescent="0.2">
      <c r="B116" s="9" t="s">
        <v>181</v>
      </c>
      <c r="C116" s="34">
        <f>+C37*100/C26</f>
        <v>86.565893587102352</v>
      </c>
      <c r="D116" s="34">
        <f>+D37*100/D26</f>
        <v>86.440131214883465</v>
      </c>
      <c r="E116" s="34">
        <v>85.891014441092324</v>
      </c>
      <c r="F116" s="34">
        <v>86.424895673819336</v>
      </c>
      <c r="G116" s="10" t="s">
        <v>182</v>
      </c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</row>
    <row r="117" spans="2:47" s="5" customFormat="1" ht="20.100000000000001" customHeight="1" x14ac:dyDescent="0.2">
      <c r="B117" s="11" t="s">
        <v>183</v>
      </c>
      <c r="C117" s="39">
        <f>+(C31+C32)*100/C26</f>
        <v>74.734864437023845</v>
      </c>
      <c r="D117" s="39">
        <f>+(D31+D32)*100/D26</f>
        <v>75.233137954647134</v>
      </c>
      <c r="E117" s="39">
        <v>75.604038238543026</v>
      </c>
      <c r="F117" s="39">
        <v>76.661002788675262</v>
      </c>
      <c r="G117" s="12" t="s">
        <v>184</v>
      </c>
      <c r="H117" s="6"/>
      <c r="I117" s="44"/>
      <c r="J117" s="44"/>
      <c r="K117" s="44"/>
      <c r="L117" s="44"/>
      <c r="M117" s="44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</row>
    <row r="118" spans="2:47" s="5" customFormat="1" ht="20.100000000000001" customHeight="1" x14ac:dyDescent="0.2">
      <c r="B118" s="13"/>
      <c r="C118" s="49"/>
      <c r="D118" s="49"/>
      <c r="E118" s="49"/>
      <c r="F118" s="49"/>
      <c r="G118" s="21"/>
      <c r="H118" s="6"/>
      <c r="I118" s="44"/>
      <c r="J118" s="44"/>
      <c r="K118" s="44"/>
      <c r="L118" s="44"/>
      <c r="M118" s="44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</row>
    <row r="119" spans="2:47" s="5" customFormat="1" ht="20.100000000000001" customHeight="1" x14ac:dyDescent="0.2">
      <c r="B119" s="7" t="s">
        <v>185</v>
      </c>
      <c r="C119" s="33">
        <f>+C20*100/C26</f>
        <v>48.447883929706954</v>
      </c>
      <c r="D119" s="33">
        <f>+D20*100/D26</f>
        <v>50.520777045825504</v>
      </c>
      <c r="E119" s="33">
        <v>48.826794546399768</v>
      </c>
      <c r="F119" s="33">
        <v>45.040770081195255</v>
      </c>
      <c r="G119" s="8" t="s">
        <v>186</v>
      </c>
      <c r="H119" s="6"/>
      <c r="I119" s="44"/>
      <c r="J119" s="44"/>
      <c r="K119" s="44"/>
      <c r="L119" s="44"/>
      <c r="M119" s="44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</row>
    <row r="120" spans="2:47" s="5" customFormat="1" ht="20.100000000000001" customHeight="1" x14ac:dyDescent="0.2">
      <c r="B120" s="9" t="s">
        <v>187</v>
      </c>
      <c r="C120" s="34">
        <f>+C20*100/(C31+C32)</f>
        <v>64.826348846236414</v>
      </c>
      <c r="D120" s="34">
        <f>+D20*100/(D31+D32)</f>
        <v>67.152292752006431</v>
      </c>
      <c r="E120" s="34">
        <v>64.582257355544016</v>
      </c>
      <c r="F120" s="34">
        <v>58.753171029284914</v>
      </c>
      <c r="G120" s="10" t="s">
        <v>188</v>
      </c>
      <c r="H120" s="6"/>
      <c r="I120" s="44"/>
      <c r="J120" s="44"/>
      <c r="K120" s="44"/>
      <c r="L120" s="44"/>
      <c r="M120" s="44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</row>
    <row r="121" spans="2:47" s="5" customFormat="1" ht="20.100000000000001" customHeight="1" x14ac:dyDescent="0.2">
      <c r="B121" s="11" t="s">
        <v>189</v>
      </c>
      <c r="C121" s="39">
        <f>+C55*100/C20</f>
        <v>26.908891174479347</v>
      </c>
      <c r="D121" s="39">
        <f>+D55*100/D20</f>
        <v>26.039550398849105</v>
      </c>
      <c r="E121" s="39">
        <v>28.320281742769435</v>
      </c>
      <c r="F121" s="39">
        <v>29.585760513295625</v>
      </c>
      <c r="G121" s="12" t="s">
        <v>190</v>
      </c>
      <c r="H121" s="6"/>
      <c r="I121" s="44"/>
      <c r="J121" s="44"/>
      <c r="K121" s="44"/>
      <c r="L121" s="44"/>
      <c r="M121" s="44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</row>
    <row r="122" spans="2:47" s="5" customFormat="1" ht="20.100000000000001" customHeight="1" x14ac:dyDescent="0.2">
      <c r="B122" s="13"/>
      <c r="C122" s="49"/>
      <c r="D122" s="49"/>
      <c r="E122" s="49"/>
      <c r="F122" s="49"/>
      <c r="G122" s="21"/>
      <c r="H122" s="6"/>
      <c r="I122" s="44"/>
      <c r="J122" s="44"/>
      <c r="K122" s="44"/>
      <c r="L122" s="44"/>
      <c r="M122" s="44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</row>
    <row r="123" spans="2:47" s="5" customFormat="1" ht="20.100000000000001" customHeight="1" x14ac:dyDescent="0.2">
      <c r="B123" s="7" t="s">
        <v>191</v>
      </c>
      <c r="C123" s="33">
        <f>+(C13+C14+C15+C16)/(C31+C32)</f>
        <v>0.30131441074383158</v>
      </c>
      <c r="D123" s="33">
        <f>+(D13+D14+D15+D16)/(D31+D32)</f>
        <v>0.29417717303055485</v>
      </c>
      <c r="E123" s="33">
        <v>0.32541424243395345</v>
      </c>
      <c r="F123" s="33">
        <v>0.34812016796700079</v>
      </c>
      <c r="G123" s="8" t="s">
        <v>192</v>
      </c>
      <c r="H123" s="6"/>
      <c r="I123" s="44"/>
      <c r="J123" s="44"/>
      <c r="K123" s="44"/>
      <c r="L123" s="44"/>
      <c r="M123" s="44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</row>
    <row r="124" spans="2:47" s="5" customFormat="1" ht="20.100000000000001" customHeight="1" x14ac:dyDescent="0.2">
      <c r="B124" s="9" t="s">
        <v>193</v>
      </c>
      <c r="C124" s="34">
        <f>+(C13+C14+C15+C16+C17+C18+C19)*100/(C31+C32)</f>
        <v>61.06124421437638</v>
      </c>
      <c r="D124" s="34">
        <f>+(D13+D14+D15+D16+D17+D18+D19)*100/(D31+D32)</f>
        <v>59.268793936285419</v>
      </c>
      <c r="E124" s="34">
        <v>62.113422781143527</v>
      </c>
      <c r="F124" s="34">
        <v>66.28407085336984</v>
      </c>
      <c r="G124" s="10" t="s">
        <v>194</v>
      </c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</row>
    <row r="125" spans="2:47" s="5" customFormat="1" ht="20.100000000000001" customHeight="1" x14ac:dyDescent="0.2">
      <c r="B125" s="11" t="s">
        <v>195</v>
      </c>
      <c r="C125" s="39">
        <f>+(C13+C14+C15+C16)/(C31+C32)</f>
        <v>0.30131441074383158</v>
      </c>
      <c r="D125" s="39">
        <f>+(D13+D14+D15+D16)/(D31+D32)</f>
        <v>0.29417717303055485</v>
      </c>
      <c r="E125" s="39">
        <v>0.32541424243395345</v>
      </c>
      <c r="F125" s="39">
        <v>0.34812016796700079</v>
      </c>
      <c r="G125" s="12" t="s">
        <v>196</v>
      </c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</row>
    <row r="126" spans="2:47" x14ac:dyDescent="0.2">
      <c r="I126" s="6"/>
      <c r="J126" s="6"/>
      <c r="K126" s="6"/>
      <c r="L126" s="6"/>
      <c r="M126" s="6"/>
      <c r="N126" s="6"/>
    </row>
    <row r="127" spans="2:47" x14ac:dyDescent="0.2">
      <c r="I127" s="6"/>
      <c r="J127" s="6"/>
      <c r="K127" s="6"/>
      <c r="L127" s="6"/>
      <c r="M127" s="6"/>
      <c r="N127" s="6"/>
    </row>
    <row r="133" spans="2:2" ht="15.75" x14ac:dyDescent="0.2">
      <c r="B133" s="57"/>
    </row>
    <row r="134" spans="2:2" ht="15.75" x14ac:dyDescent="0.2">
      <c r="B134" s="57"/>
    </row>
    <row r="135" spans="2:2" ht="15.75" x14ac:dyDescent="0.2">
      <c r="B135" s="57"/>
    </row>
    <row r="136" spans="2:2" ht="15.75" x14ac:dyDescent="0.2">
      <c r="B136" s="57"/>
    </row>
    <row r="137" spans="2:2" ht="15.75" x14ac:dyDescent="0.2">
      <c r="B137" s="57"/>
    </row>
    <row r="138" spans="2:2" ht="15.75" x14ac:dyDescent="0.2">
      <c r="B138" s="57"/>
    </row>
    <row r="139" spans="2:2" ht="15.75" x14ac:dyDescent="0.2">
      <c r="B139" s="57"/>
    </row>
    <row r="140" spans="2:2" ht="15.75" x14ac:dyDescent="0.2">
      <c r="B140" s="57"/>
    </row>
    <row r="141" spans="2:2" ht="15.75" x14ac:dyDescent="0.2">
      <c r="B141" s="57"/>
    </row>
    <row r="142" spans="2:2" ht="15.75" x14ac:dyDescent="0.2">
      <c r="B142" s="57"/>
    </row>
    <row r="143" spans="2:2" ht="15.75" x14ac:dyDescent="0.2">
      <c r="B143" s="57"/>
    </row>
    <row r="144" spans="2:2" ht="15.75" x14ac:dyDescent="0.2">
      <c r="B144" s="57"/>
    </row>
    <row r="145" spans="2:2" ht="15.75" x14ac:dyDescent="0.2">
      <c r="B145" s="57"/>
    </row>
  </sheetData>
  <phoneticPr fontId="0" type="noConversion"/>
  <printOptions horizontalCentered="1"/>
  <pageMargins left="0.45" right="0.35" top="0.63" bottom="0.68" header="0.5" footer="0.5"/>
  <pageSetup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ASE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research</dc:creator>
  <cp:lastModifiedBy>user</cp:lastModifiedBy>
  <cp:lastPrinted>2007-11-30T22:40:57Z</cp:lastPrinted>
  <dcterms:created xsi:type="dcterms:W3CDTF">2007-01-10T07:21:41Z</dcterms:created>
  <dcterms:modified xsi:type="dcterms:W3CDTF">2020-11-22T09:19:52Z</dcterms:modified>
</cp:coreProperties>
</file>